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oldE\fireballs\Satellite Data\decameter-impactors\"/>
    </mc:Choice>
  </mc:AlternateContent>
  <xr:revisionPtr revIDLastSave="0" documentId="8_{2AE31C64-BCF9-40AD-ABB6-2C8D16E3FD39}" xr6:coauthVersionLast="46" xr6:coauthVersionMax="46" xr10:uidLastSave="{00000000-0000-0000-0000-000000000000}"/>
  <bookViews>
    <workbookView xWindow="1095" yWindow="900" windowWidth="27975" windowHeight="12810" activeTab="2" xr2:uid="{00000000-000D-0000-FFFF-FFFF00000000}"/>
  </bookViews>
  <sheets>
    <sheet name="JPL-webpage-Jul11-2022" sheetId="1" r:id="rId1"/>
    <sheet name="Useable events" sheetId="2" r:id="rId2"/>
    <sheet name="orbits" sheetId="5" r:id="rId3"/>
    <sheet name="Sheet1" sheetId="4" r:id="rId4"/>
  </sheets>
  <definedNames>
    <definedName name="_xlnm._FilterDatabase" localSheetId="0" hidden="1">'JPL-webpage-Jul11-2022'!$A$1:$U$934</definedName>
    <definedName name="ExternalData_1" localSheetId="2" hidden="1">orbits!$A$1:$AU$283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5" l="1"/>
  <c r="M20" i="5"/>
  <c r="M21" i="5"/>
  <c r="M18" i="5"/>
  <c r="M17" i="5"/>
  <c r="M15" i="5"/>
  <c r="M10" i="5"/>
  <c r="M11" i="5"/>
  <c r="L6" i="5"/>
  <c r="M6" i="5" s="1"/>
  <c r="M283" i="5"/>
  <c r="L165" i="5"/>
  <c r="M165" i="5" s="1"/>
  <c r="L63" i="5"/>
  <c r="M63" i="5" s="1"/>
  <c r="L130" i="5"/>
  <c r="M130" i="5" s="1"/>
  <c r="L186" i="5"/>
  <c r="M186" i="5" s="1"/>
  <c r="L135" i="5"/>
  <c r="M135" i="5" s="1"/>
  <c r="L267" i="5"/>
  <c r="M267" i="5" s="1"/>
  <c r="AV165" i="5"/>
  <c r="AV63" i="5"/>
  <c r="AV130" i="5"/>
  <c r="AV186" i="5"/>
  <c r="AV135" i="5"/>
  <c r="AV267" i="5"/>
  <c r="K716" i="1"/>
  <c r="M716" i="1" s="1"/>
  <c r="L716" i="1"/>
  <c r="N716" i="1" s="1"/>
  <c r="S716" i="1" s="1"/>
  <c r="O716" i="1"/>
  <c r="K836" i="1"/>
  <c r="M836" i="1" s="1"/>
  <c r="L836" i="1"/>
  <c r="N836" i="1" s="1"/>
  <c r="S836" i="1" s="1"/>
  <c r="O836" i="1"/>
  <c r="K903" i="1"/>
  <c r="M903" i="1" s="1"/>
  <c r="L903" i="1"/>
  <c r="N903" i="1" s="1"/>
  <c r="S903" i="1" s="1"/>
  <c r="O903" i="1"/>
  <c r="K92" i="1"/>
  <c r="M92" i="1" s="1"/>
  <c r="L92" i="1"/>
  <c r="N92" i="1" s="1"/>
  <c r="S92" i="1" s="1"/>
  <c r="O92" i="1"/>
  <c r="K146" i="1"/>
  <c r="M146" i="1" s="1"/>
  <c r="L146" i="1"/>
  <c r="N146" i="1" s="1"/>
  <c r="O146" i="1"/>
  <c r="K85" i="1"/>
  <c r="M85" i="1" s="1"/>
  <c r="L85" i="1"/>
  <c r="N85" i="1" s="1"/>
  <c r="O85" i="1"/>
  <c r="K372" i="1"/>
  <c r="M372" i="1" s="1"/>
  <c r="L372" i="1"/>
  <c r="N372" i="1" s="1"/>
  <c r="S372" i="1" s="1"/>
  <c r="O372" i="1"/>
  <c r="K501" i="1"/>
  <c r="M501" i="1" s="1"/>
  <c r="L501" i="1"/>
  <c r="N501" i="1" s="1"/>
  <c r="O501" i="1"/>
  <c r="K371" i="1"/>
  <c r="M371" i="1" s="1"/>
  <c r="L371" i="1"/>
  <c r="N371" i="1" s="1"/>
  <c r="S371" i="1" s="1"/>
  <c r="O371" i="1"/>
  <c r="O789" i="1"/>
  <c r="L789" i="1"/>
  <c r="N789" i="1" s="1"/>
  <c r="S789" i="1" s="1"/>
  <c r="K789" i="1"/>
  <c r="M789" i="1" s="1"/>
  <c r="L102" i="5"/>
  <c r="M102" i="5" s="1"/>
  <c r="L281" i="5"/>
  <c r="M281" i="5" s="1"/>
  <c r="L22" i="5"/>
  <c r="M22" i="5" s="1"/>
  <c r="L174" i="5"/>
  <c r="M174" i="5" s="1"/>
  <c r="L244" i="5"/>
  <c r="M244" i="5" s="1"/>
  <c r="L178" i="5"/>
  <c r="M178" i="5" s="1"/>
  <c r="L224" i="5"/>
  <c r="M224" i="5" s="1"/>
  <c r="L266" i="5"/>
  <c r="M266" i="5" s="1"/>
  <c r="L105" i="5"/>
  <c r="M105" i="5" s="1"/>
  <c r="L152" i="5"/>
  <c r="M152" i="5" s="1"/>
  <c r="L69" i="5"/>
  <c r="M69" i="5" s="1"/>
  <c r="L280" i="5"/>
  <c r="M280" i="5" s="1"/>
  <c r="L138" i="5"/>
  <c r="M138" i="5" s="1"/>
  <c r="L154" i="5"/>
  <c r="M154" i="5" s="1"/>
  <c r="L248" i="5"/>
  <c r="M248" i="5" s="1"/>
  <c r="L173" i="5"/>
  <c r="M173" i="5" s="1"/>
  <c r="L236" i="5"/>
  <c r="M236" i="5" s="1"/>
  <c r="L252" i="5"/>
  <c r="M252" i="5" s="1"/>
  <c r="L231" i="5"/>
  <c r="M231" i="5" s="1"/>
  <c r="L122" i="5"/>
  <c r="M122" i="5" s="1"/>
  <c r="L30" i="5"/>
  <c r="M30" i="5" s="1"/>
  <c r="L272" i="5"/>
  <c r="M272" i="5" s="1"/>
  <c r="L237" i="5"/>
  <c r="M237" i="5" s="1"/>
  <c r="L67" i="5"/>
  <c r="M67" i="5" s="1"/>
  <c r="L139" i="5"/>
  <c r="M139" i="5" s="1"/>
  <c r="L42" i="5"/>
  <c r="M42" i="5" s="1"/>
  <c r="L276" i="5"/>
  <c r="M276" i="5" s="1"/>
  <c r="L61" i="5"/>
  <c r="M61" i="5" s="1"/>
  <c r="L36" i="5"/>
  <c r="M36" i="5" s="1"/>
  <c r="L148" i="5"/>
  <c r="M148" i="5" s="1"/>
  <c r="L219" i="5"/>
  <c r="M219" i="5" s="1"/>
  <c r="L94" i="5"/>
  <c r="M94" i="5" s="1"/>
  <c r="L120" i="5"/>
  <c r="M120" i="5" s="1"/>
  <c r="L107" i="5"/>
  <c r="M107" i="5" s="1"/>
  <c r="L273" i="5"/>
  <c r="M273" i="5" s="1"/>
  <c r="L187" i="5"/>
  <c r="M187" i="5" s="1"/>
  <c r="L279" i="5"/>
  <c r="M279" i="5" s="1"/>
  <c r="L40" i="5"/>
  <c r="M40" i="5" s="1"/>
  <c r="L181" i="5"/>
  <c r="M181" i="5" s="1"/>
  <c r="L268" i="5"/>
  <c r="M268" i="5" s="1"/>
  <c r="L51" i="5"/>
  <c r="M51" i="5" s="1"/>
  <c r="L134" i="5"/>
  <c r="M134" i="5" s="1"/>
  <c r="L34" i="5"/>
  <c r="M34" i="5" s="1"/>
  <c r="L212" i="5"/>
  <c r="M212" i="5" s="1"/>
  <c r="L97" i="5"/>
  <c r="M97" i="5" s="1"/>
  <c r="L86" i="5"/>
  <c r="M86" i="5" s="1"/>
  <c r="L215" i="5"/>
  <c r="M215" i="5" s="1"/>
  <c r="L177" i="5"/>
  <c r="M177" i="5" s="1"/>
  <c r="L28" i="5"/>
  <c r="M28" i="5" s="1"/>
  <c r="L175" i="5"/>
  <c r="M175" i="5" s="1"/>
  <c r="L260" i="5"/>
  <c r="M260" i="5" s="1"/>
  <c r="L200" i="5"/>
  <c r="M200" i="5" s="1"/>
  <c r="L66" i="5"/>
  <c r="M66" i="5" s="1"/>
  <c r="L80" i="5"/>
  <c r="M80" i="5" s="1"/>
  <c r="L141" i="5"/>
  <c r="M141" i="5" s="1"/>
  <c r="L275" i="5"/>
  <c r="M275" i="5" s="1"/>
  <c r="L213" i="5"/>
  <c r="M213" i="5" s="1"/>
  <c r="L49" i="5"/>
  <c r="M49" i="5" s="1"/>
  <c r="L208" i="5"/>
  <c r="M208" i="5" s="1"/>
  <c r="L163" i="5"/>
  <c r="M163" i="5" s="1"/>
  <c r="L254" i="5"/>
  <c r="M254" i="5" s="1"/>
  <c r="L82" i="5"/>
  <c r="M82" i="5" s="1"/>
  <c r="L242" i="5"/>
  <c r="M242" i="5" s="1"/>
  <c r="L179" i="5"/>
  <c r="M179" i="5" s="1"/>
  <c r="L261" i="5"/>
  <c r="M261" i="5" s="1"/>
  <c r="L93" i="5"/>
  <c r="M93" i="5" s="1"/>
  <c r="L225" i="5"/>
  <c r="M225" i="5" s="1"/>
  <c r="L115" i="5"/>
  <c r="M115" i="5" s="1"/>
  <c r="L230" i="5"/>
  <c r="M230" i="5" s="1"/>
  <c r="L109" i="5"/>
  <c r="M109" i="5" s="1"/>
  <c r="L27" i="5"/>
  <c r="M27" i="5" s="1"/>
  <c r="L201" i="5"/>
  <c r="M201" i="5" s="1"/>
  <c r="L205" i="5"/>
  <c r="M205" i="5" s="1"/>
  <c r="L192" i="5"/>
  <c r="M192" i="5" s="1"/>
  <c r="L229" i="5"/>
  <c r="M229" i="5" s="1"/>
  <c r="L89" i="5"/>
  <c r="M89" i="5" s="1"/>
  <c r="L77" i="5"/>
  <c r="M77" i="5" s="1"/>
  <c r="L124" i="5"/>
  <c r="M124" i="5" s="1"/>
  <c r="L197" i="5"/>
  <c r="M197" i="5" s="1"/>
  <c r="L156" i="5"/>
  <c r="M156" i="5" s="1"/>
  <c r="L147" i="5"/>
  <c r="M147" i="5" s="1"/>
  <c r="L90" i="5"/>
  <c r="M90" i="5" s="1"/>
  <c r="L84" i="5"/>
  <c r="M84" i="5" s="1"/>
  <c r="L246" i="5"/>
  <c r="M246" i="5" s="1"/>
  <c r="L53" i="5"/>
  <c r="M53" i="5" s="1"/>
  <c r="L249" i="5"/>
  <c r="M249" i="5" s="1"/>
  <c r="L222" i="5"/>
  <c r="M222" i="5" s="1"/>
  <c r="L113" i="5"/>
  <c r="M113" i="5" s="1"/>
  <c r="L119" i="5"/>
  <c r="M119" i="5" s="1"/>
  <c r="L153" i="5"/>
  <c r="M153" i="5" s="1"/>
  <c r="L223" i="5"/>
  <c r="M223" i="5" s="1"/>
  <c r="L232" i="5"/>
  <c r="M232" i="5" s="1"/>
  <c r="L191" i="5"/>
  <c r="M191" i="5" s="1"/>
  <c r="L110" i="5"/>
  <c r="M110" i="5" s="1"/>
  <c r="L57" i="5"/>
  <c r="M57" i="5" s="1"/>
  <c r="L13" i="5"/>
  <c r="M13" i="5" s="1"/>
  <c r="L228" i="5"/>
  <c r="M228" i="5" s="1"/>
  <c r="L250" i="5"/>
  <c r="M250" i="5" s="1"/>
  <c r="L45" i="5"/>
  <c r="M45" i="5" s="1"/>
  <c r="L43" i="5"/>
  <c r="M43" i="5" s="1"/>
  <c r="L196" i="5"/>
  <c r="M196" i="5" s="1"/>
  <c r="L269" i="5"/>
  <c r="M269" i="5" s="1"/>
  <c r="L202" i="5"/>
  <c r="M202" i="5" s="1"/>
  <c r="L166" i="5"/>
  <c r="M166" i="5" s="1"/>
  <c r="L150" i="5"/>
  <c r="M150" i="5" s="1"/>
  <c r="L271" i="5"/>
  <c r="M271" i="5" s="1"/>
  <c r="L199" i="5"/>
  <c r="M199" i="5" s="1"/>
  <c r="L123" i="5"/>
  <c r="M123" i="5" s="1"/>
  <c r="L54" i="5"/>
  <c r="M54" i="5" s="1"/>
  <c r="L14" i="5"/>
  <c r="M14" i="5" s="1"/>
  <c r="L99" i="5"/>
  <c r="M99" i="5" s="1"/>
  <c r="L170" i="5"/>
  <c r="M170" i="5" s="1"/>
  <c r="L172" i="5"/>
  <c r="M172" i="5" s="1"/>
  <c r="L79" i="5"/>
  <c r="M79" i="5" s="1"/>
  <c r="L92" i="5"/>
  <c r="M92" i="5" s="1"/>
  <c r="L68" i="5"/>
  <c r="M68" i="5" s="1"/>
  <c r="L195" i="5"/>
  <c r="M195" i="5" s="1"/>
  <c r="L55" i="5"/>
  <c r="M55" i="5" s="1"/>
  <c r="L126" i="5"/>
  <c r="M126" i="5" s="1"/>
  <c r="L145" i="5"/>
  <c r="M145" i="5" s="1"/>
  <c r="L31" i="5"/>
  <c r="M31" i="5" s="1"/>
  <c r="L216" i="5"/>
  <c r="M216" i="5" s="1"/>
  <c r="L70" i="5"/>
  <c r="M70" i="5" s="1"/>
  <c r="L167" i="5"/>
  <c r="M167" i="5" s="1"/>
  <c r="L41" i="5"/>
  <c r="M41" i="5" s="1"/>
  <c r="L104" i="5"/>
  <c r="M104" i="5" s="1"/>
  <c r="L226" i="5"/>
  <c r="M226" i="5" s="1"/>
  <c r="L112" i="5"/>
  <c r="M112" i="5" s="1"/>
  <c r="L25" i="5"/>
  <c r="M25" i="5" s="1"/>
  <c r="L136" i="5"/>
  <c r="M136" i="5" s="1"/>
  <c r="L161" i="5"/>
  <c r="M161" i="5" s="1"/>
  <c r="L44" i="5"/>
  <c r="M44" i="5" s="1"/>
  <c r="L245" i="5"/>
  <c r="M245" i="5" s="1"/>
  <c r="L258" i="5"/>
  <c r="M258" i="5" s="1"/>
  <c r="L235" i="5"/>
  <c r="M235" i="5" s="1"/>
  <c r="L100" i="5"/>
  <c r="M100" i="5" s="1"/>
  <c r="L188" i="5"/>
  <c r="M188" i="5" s="1"/>
  <c r="L221" i="5"/>
  <c r="M221" i="5" s="1"/>
  <c r="L144" i="5"/>
  <c r="M144" i="5" s="1"/>
  <c r="L263" i="5"/>
  <c r="M263" i="5" s="1"/>
  <c r="L87" i="5"/>
  <c r="M87" i="5" s="1"/>
  <c r="L241" i="5"/>
  <c r="M241" i="5" s="1"/>
  <c r="L143" i="5"/>
  <c r="M143" i="5" s="1"/>
  <c r="L265" i="5"/>
  <c r="M265" i="5" s="1"/>
  <c r="L111" i="5"/>
  <c r="M111" i="5" s="1"/>
  <c r="L140" i="5"/>
  <c r="M140" i="5" s="1"/>
  <c r="L108" i="5"/>
  <c r="M108" i="5" s="1"/>
  <c r="L158" i="5"/>
  <c r="M158" i="5" s="1"/>
  <c r="L256" i="5"/>
  <c r="M256" i="5" s="1"/>
  <c r="L33" i="5"/>
  <c r="M33" i="5" s="1"/>
  <c r="L176" i="5"/>
  <c r="M176" i="5" s="1"/>
  <c r="L190" i="5"/>
  <c r="M190" i="5" s="1"/>
  <c r="L35" i="5"/>
  <c r="M35" i="5" s="1"/>
  <c r="L116" i="5"/>
  <c r="M116" i="5" s="1"/>
  <c r="L85" i="5"/>
  <c r="M85" i="5" s="1"/>
  <c r="L96" i="5"/>
  <c r="M96" i="5" s="1"/>
  <c r="L137" i="5"/>
  <c r="M137" i="5" s="1"/>
  <c r="L278" i="5"/>
  <c r="M278" i="5" s="1"/>
  <c r="L183" i="5"/>
  <c r="M183" i="5" s="1"/>
  <c r="L118" i="5"/>
  <c r="M118" i="5" s="1"/>
  <c r="L277" i="5"/>
  <c r="M277" i="5" s="1"/>
  <c r="L194" i="5"/>
  <c r="M194" i="5" s="1"/>
  <c r="L12" i="5"/>
  <c r="M12" i="5" s="1"/>
  <c r="L121" i="5"/>
  <c r="M121" i="5" s="1"/>
  <c r="L247" i="5"/>
  <c r="M247" i="5" s="1"/>
  <c r="L214" i="5"/>
  <c r="M214" i="5" s="1"/>
  <c r="L125" i="5"/>
  <c r="M125" i="5" s="1"/>
  <c r="L184" i="5"/>
  <c r="M184" i="5" s="1"/>
  <c r="L74" i="5"/>
  <c r="M74" i="5" s="1"/>
  <c r="L234" i="5"/>
  <c r="M234" i="5" s="1"/>
  <c r="L114" i="5"/>
  <c r="M114" i="5" s="1"/>
  <c r="L270" i="5"/>
  <c r="M270" i="5" s="1"/>
  <c r="L146" i="5"/>
  <c r="M146" i="5" s="1"/>
  <c r="L81" i="5"/>
  <c r="M81" i="5" s="1"/>
  <c r="L209" i="5"/>
  <c r="M209" i="5" s="1"/>
  <c r="L129" i="5"/>
  <c r="M129" i="5" s="1"/>
  <c r="L206" i="5"/>
  <c r="M206" i="5" s="1"/>
  <c r="L159" i="5"/>
  <c r="M159" i="5" s="1"/>
  <c r="L72" i="5"/>
  <c r="M72" i="5" s="1"/>
  <c r="L128" i="5"/>
  <c r="M128" i="5" s="1"/>
  <c r="L98" i="5"/>
  <c r="M98" i="5" s="1"/>
  <c r="L239" i="5"/>
  <c r="M239" i="5" s="1"/>
  <c r="L50" i="5"/>
  <c r="M50" i="5" s="1"/>
  <c r="L155" i="5"/>
  <c r="M155" i="5" s="1"/>
  <c r="L39" i="5"/>
  <c r="M39" i="5" s="1"/>
  <c r="L218" i="5"/>
  <c r="M218" i="5" s="1"/>
  <c r="L185" i="5"/>
  <c r="M185" i="5" s="1"/>
  <c r="L180" i="5"/>
  <c r="M180" i="5" s="1"/>
  <c r="L75" i="5"/>
  <c r="M75" i="5" s="1"/>
  <c r="L253" i="5"/>
  <c r="M253" i="5" s="1"/>
  <c r="L62" i="5"/>
  <c r="M62" i="5" s="1"/>
  <c r="L58" i="5"/>
  <c r="M58" i="5" s="1"/>
  <c r="L133" i="5"/>
  <c r="M133" i="5" s="1"/>
  <c r="L101" i="5"/>
  <c r="M101" i="5" s="1"/>
  <c r="L157" i="5"/>
  <c r="M157" i="5" s="1"/>
  <c r="L160" i="5"/>
  <c r="M160" i="5" s="1"/>
  <c r="L59" i="5"/>
  <c r="M59" i="5" s="1"/>
  <c r="L198" i="5"/>
  <c r="M198" i="5" s="1"/>
  <c r="L78" i="5"/>
  <c r="M78" i="5" s="1"/>
  <c r="L257" i="5"/>
  <c r="M257" i="5" s="1"/>
  <c r="L88" i="5"/>
  <c r="M88" i="5" s="1"/>
  <c r="L149" i="5"/>
  <c r="M149" i="5" s="1"/>
  <c r="L238" i="5"/>
  <c r="M238" i="5" s="1"/>
  <c r="L131" i="5"/>
  <c r="M131" i="5" s="1"/>
  <c r="L204" i="5"/>
  <c r="M204" i="5" s="1"/>
  <c r="L65" i="5"/>
  <c r="M65" i="5" s="1"/>
  <c r="L162" i="5"/>
  <c r="M162" i="5" s="1"/>
  <c r="L60" i="5"/>
  <c r="M60" i="5" s="1"/>
  <c r="L32" i="5"/>
  <c r="M32" i="5" s="1"/>
  <c r="L240" i="5"/>
  <c r="M240" i="5" s="1"/>
  <c r="L132" i="5"/>
  <c r="M132" i="5" s="1"/>
  <c r="L91" i="5"/>
  <c r="M91" i="5" s="1"/>
  <c r="L142" i="5"/>
  <c r="M142" i="5" s="1"/>
  <c r="L16" i="5"/>
  <c r="M16" i="5" s="1"/>
  <c r="L151" i="5"/>
  <c r="M151" i="5" s="1"/>
  <c r="L171" i="5"/>
  <c r="M171" i="5" s="1"/>
  <c r="L9" i="5"/>
  <c r="M9" i="5" s="1"/>
  <c r="L189" i="5"/>
  <c r="M189" i="5" s="1"/>
  <c r="L164" i="5"/>
  <c r="M164" i="5" s="1"/>
  <c r="L56" i="5"/>
  <c r="M56" i="5" s="1"/>
  <c r="L211" i="5"/>
  <c r="M211" i="5" s="1"/>
  <c r="L38" i="5"/>
  <c r="M38" i="5" s="1"/>
  <c r="L217" i="5"/>
  <c r="M217" i="5" s="1"/>
  <c r="L193" i="5"/>
  <c r="M193" i="5" s="1"/>
  <c r="L37" i="5"/>
  <c r="M37" i="5" s="1"/>
  <c r="L3" i="5"/>
  <c r="M3" i="5" s="1"/>
  <c r="L262" i="5"/>
  <c r="M262" i="5" s="1"/>
  <c r="L4" i="5"/>
  <c r="M4" i="5" s="1"/>
  <c r="L8" i="5"/>
  <c r="M8" i="5" s="1"/>
  <c r="L29" i="5"/>
  <c r="M29" i="5" s="1"/>
  <c r="L71" i="5"/>
  <c r="M71" i="5" s="1"/>
  <c r="L106" i="5"/>
  <c r="M106" i="5" s="1"/>
  <c r="L24" i="5"/>
  <c r="M24" i="5" s="1"/>
  <c r="L83" i="5"/>
  <c r="M83" i="5" s="1"/>
  <c r="L47" i="5"/>
  <c r="M47" i="5" s="1"/>
  <c r="L220" i="5"/>
  <c r="M220" i="5" s="1"/>
  <c r="L76" i="5"/>
  <c r="M76" i="5" s="1"/>
  <c r="L227" i="5"/>
  <c r="M227" i="5" s="1"/>
  <c r="L233" i="5"/>
  <c r="M233" i="5" s="1"/>
  <c r="L251" i="5"/>
  <c r="M251" i="5" s="1"/>
  <c r="L52" i="5"/>
  <c r="M52" i="5" s="1"/>
  <c r="L103" i="5"/>
  <c r="M103" i="5" s="1"/>
  <c r="L203" i="5"/>
  <c r="M203" i="5" s="1"/>
  <c r="L2" i="5"/>
  <c r="M2" i="5" s="1"/>
  <c r="L169" i="5"/>
  <c r="M169" i="5" s="1"/>
  <c r="L64" i="5"/>
  <c r="M64" i="5" s="1"/>
  <c r="L274" i="5"/>
  <c r="M274" i="5" s="1"/>
  <c r="L127" i="5"/>
  <c r="M127" i="5" s="1"/>
  <c r="L95" i="5"/>
  <c r="M95" i="5" s="1"/>
  <c r="L23" i="5"/>
  <c r="M23" i="5" s="1"/>
  <c r="L26" i="5"/>
  <c r="M26" i="5" s="1"/>
  <c r="L73" i="5"/>
  <c r="M73" i="5" s="1"/>
  <c r="L48" i="5"/>
  <c r="M48" i="5" s="1"/>
  <c r="L259" i="5"/>
  <c r="M259" i="5" s="1"/>
  <c r="L255" i="5"/>
  <c r="M255" i="5" s="1"/>
  <c r="L168" i="5"/>
  <c r="M168" i="5" s="1"/>
  <c r="L7" i="5"/>
  <c r="M7" i="5" s="1"/>
  <c r="L264" i="5"/>
  <c r="M264" i="5" s="1"/>
  <c r="L182" i="5"/>
  <c r="M182" i="5" s="1"/>
  <c r="L46" i="5"/>
  <c r="M46" i="5" s="1"/>
  <c r="L117" i="5"/>
  <c r="M117" i="5" s="1"/>
  <c r="L5" i="5"/>
  <c r="M5" i="5" s="1"/>
  <c r="L207" i="5"/>
  <c r="M207" i="5" s="1"/>
  <c r="L282" i="5"/>
  <c r="M282" i="5" s="1"/>
  <c r="L243" i="5"/>
  <c r="M243" i="5" s="1"/>
  <c r="L210" i="5"/>
  <c r="M210" i="5" s="1"/>
  <c r="R501" i="1" l="1"/>
  <c r="S501" i="1"/>
  <c r="T501" i="1"/>
  <c r="S146" i="1"/>
  <c r="R146" i="1"/>
  <c r="R92" i="1"/>
  <c r="T92" i="1"/>
  <c r="R903" i="1"/>
  <c r="T903" i="1"/>
  <c r="R372" i="1"/>
  <c r="T372" i="1"/>
  <c r="R836" i="1"/>
  <c r="S85" i="1"/>
  <c r="R85" i="1"/>
  <c r="T85" i="1"/>
  <c r="R371" i="1"/>
  <c r="T371" i="1"/>
  <c r="T146" i="1"/>
  <c r="R716" i="1"/>
  <c r="T716" i="1"/>
  <c r="T836" i="1"/>
  <c r="T789" i="1"/>
  <c r="R789" i="1"/>
  <c r="AV102" i="5"/>
  <c r="AV281" i="5"/>
  <c r="AV22" i="5"/>
  <c r="AV174" i="5"/>
  <c r="AV244" i="5"/>
  <c r="AV178" i="5"/>
  <c r="AV224" i="5"/>
  <c r="AV266" i="5"/>
  <c r="AV105" i="5"/>
  <c r="AV152" i="5"/>
  <c r="AV69" i="5"/>
  <c r="AV280" i="5"/>
  <c r="AV138" i="5"/>
  <c r="AV154" i="5"/>
  <c r="AV248" i="5"/>
  <c r="AV173" i="5"/>
  <c r="AV236" i="5"/>
  <c r="AV252" i="5"/>
  <c r="AV231" i="5"/>
  <c r="AV122" i="5"/>
  <c r="AV30" i="5"/>
  <c r="AV272" i="5"/>
  <c r="AV237" i="5"/>
  <c r="AV67" i="5"/>
  <c r="AV139" i="5"/>
  <c r="AV42" i="5"/>
  <c r="AV276" i="5"/>
  <c r="AV61" i="5"/>
  <c r="AV36" i="5"/>
  <c r="AV148" i="5"/>
  <c r="AV219" i="5"/>
  <c r="AV94" i="5"/>
  <c r="AV120" i="5"/>
  <c r="AV107" i="5"/>
  <c r="AV273" i="5"/>
  <c r="AV187" i="5"/>
  <c r="AV279" i="5"/>
  <c r="AV40" i="5"/>
  <c r="AV181" i="5"/>
  <c r="AV268" i="5"/>
  <c r="AV51" i="5"/>
  <c r="AV134" i="5"/>
  <c r="AV34" i="5"/>
  <c r="AV212" i="5"/>
  <c r="AV97" i="5"/>
  <c r="AV86" i="5"/>
  <c r="AV215" i="5"/>
  <c r="AV177" i="5"/>
  <c r="AV28" i="5"/>
  <c r="AV175" i="5"/>
  <c r="AV260" i="5"/>
  <c r="AV200" i="5"/>
  <c r="AV66" i="5"/>
  <c r="AV80" i="5"/>
  <c r="AV141" i="5"/>
  <c r="AV275" i="5"/>
  <c r="AV213" i="5"/>
  <c r="AV49" i="5"/>
  <c r="AV208" i="5"/>
  <c r="AV163" i="5"/>
  <c r="AV254" i="5"/>
  <c r="AV82" i="5"/>
  <c r="AV242" i="5"/>
  <c r="AV179" i="5"/>
  <c r="AV261" i="5"/>
  <c r="AV93" i="5"/>
  <c r="AV225" i="5"/>
  <c r="AV115" i="5"/>
  <c r="AV230" i="5"/>
  <c r="AV109" i="5"/>
  <c r="AV27" i="5"/>
  <c r="AV201" i="5"/>
  <c r="AV205" i="5"/>
  <c r="AV192" i="5"/>
  <c r="AV229" i="5"/>
  <c r="AV89" i="5"/>
  <c r="AV77" i="5"/>
  <c r="AV124" i="5"/>
  <c r="AV197" i="5"/>
  <c r="AV156" i="5"/>
  <c r="AV147" i="5"/>
  <c r="AV90" i="5"/>
  <c r="AV84" i="5"/>
  <c r="AV246" i="5"/>
  <c r="AV53" i="5"/>
  <c r="AV249" i="5"/>
  <c r="AV222" i="5"/>
  <c r="AV113" i="5"/>
  <c r="AV119" i="5"/>
  <c r="AV153" i="5"/>
  <c r="AV223" i="5"/>
  <c r="AV232" i="5"/>
  <c r="AV191" i="5"/>
  <c r="AV110" i="5"/>
  <c r="AV57" i="5"/>
  <c r="AV13" i="5"/>
  <c r="AV228" i="5"/>
  <c r="AV250" i="5"/>
  <c r="AV45" i="5"/>
  <c r="AV43" i="5"/>
  <c r="AV196" i="5"/>
  <c r="AV269" i="5"/>
  <c r="AV202" i="5"/>
  <c r="AV166" i="5"/>
  <c r="AV150" i="5"/>
  <c r="AV271" i="5"/>
  <c r="AV199" i="5"/>
  <c r="AV123" i="5"/>
  <c r="AV54" i="5"/>
  <c r="AV14" i="5"/>
  <c r="AV99" i="5"/>
  <c r="AV170" i="5"/>
  <c r="AV172" i="5"/>
  <c r="AV79" i="5"/>
  <c r="AV92" i="5"/>
  <c r="AV68" i="5"/>
  <c r="AV195" i="5"/>
  <c r="AV55" i="5"/>
  <c r="AV126" i="5"/>
  <c r="AV145" i="5"/>
  <c r="AV31" i="5"/>
  <c r="AV216" i="5"/>
  <c r="AV70" i="5"/>
  <c r="AV167" i="5"/>
  <c r="AV41" i="5"/>
  <c r="AV104" i="5"/>
  <c r="AV226" i="5"/>
  <c r="AV112" i="5"/>
  <c r="AV25" i="5"/>
  <c r="AV136" i="5"/>
  <c r="AV161" i="5"/>
  <c r="AV44" i="5"/>
  <c r="AV245" i="5"/>
  <c r="AV258" i="5"/>
  <c r="AV235" i="5"/>
  <c r="AV100" i="5"/>
  <c r="AV188" i="5"/>
  <c r="AV221" i="5"/>
  <c r="AV144" i="5"/>
  <c r="AV263" i="5"/>
  <c r="AV87" i="5"/>
  <c r="AV241" i="5"/>
  <c r="AV143" i="5"/>
  <c r="AV265" i="5"/>
  <c r="AV111" i="5"/>
  <c r="AV140" i="5"/>
  <c r="AV108" i="5"/>
  <c r="AV158" i="5"/>
  <c r="AV256" i="5"/>
  <c r="AV33" i="5"/>
  <c r="AV176" i="5"/>
  <c r="AV190" i="5"/>
  <c r="AV35" i="5"/>
  <c r="AV116" i="5"/>
  <c r="AV85" i="5"/>
  <c r="AV96" i="5"/>
  <c r="AV137" i="5"/>
  <c r="AV278" i="5"/>
  <c r="AV183" i="5"/>
  <c r="AV118" i="5"/>
  <c r="AV277" i="5"/>
  <c r="AV194" i="5"/>
  <c r="AV12" i="5"/>
  <c r="AV121" i="5"/>
  <c r="AV247" i="5"/>
  <c r="AV214" i="5"/>
  <c r="AV125" i="5"/>
  <c r="AV184" i="5"/>
  <c r="AV74" i="5"/>
  <c r="AV234" i="5"/>
  <c r="AV114" i="5"/>
  <c r="AV270" i="5"/>
  <c r="AV146" i="5"/>
  <c r="AV81" i="5"/>
  <c r="AV209" i="5"/>
  <c r="AV129" i="5"/>
  <c r="AV206" i="5"/>
  <c r="AV159" i="5"/>
  <c r="AV72" i="5"/>
  <c r="AV128" i="5"/>
  <c r="AV98" i="5"/>
  <c r="AV239" i="5"/>
  <c r="AV50" i="5"/>
  <c r="AV155" i="5"/>
  <c r="AV39" i="5"/>
  <c r="AV218" i="5"/>
  <c r="AV185" i="5"/>
  <c r="AV180" i="5"/>
  <c r="AV75" i="5"/>
  <c r="AV253" i="5"/>
  <c r="AV62" i="5"/>
  <c r="AV58" i="5"/>
  <c r="AV133" i="5"/>
  <c r="AV101" i="5"/>
  <c r="AV157" i="5"/>
  <c r="AV160" i="5"/>
  <c r="AV59" i="5"/>
  <c r="AV198" i="5"/>
  <c r="AV78" i="5"/>
  <c r="AV257" i="5"/>
  <c r="AV88" i="5"/>
  <c r="AV149" i="5"/>
  <c r="AV238" i="5"/>
  <c r="AV131" i="5"/>
  <c r="AV204" i="5"/>
  <c r="AV65" i="5"/>
  <c r="AV162" i="5"/>
  <c r="AV60" i="5"/>
  <c r="AV32" i="5"/>
  <c r="AV240" i="5"/>
  <c r="AV132" i="5"/>
  <c r="AV91" i="5"/>
  <c r="AV142" i="5"/>
  <c r="AV16" i="5"/>
  <c r="AV151" i="5"/>
  <c r="AV171" i="5"/>
  <c r="AV9" i="5"/>
  <c r="AV189" i="5"/>
  <c r="AV164" i="5"/>
  <c r="AV56" i="5"/>
  <c r="AV211" i="5"/>
  <c r="AV38" i="5"/>
  <c r="AV217" i="5"/>
  <c r="AV193" i="5"/>
  <c r="AV37" i="5"/>
  <c r="AV3" i="5"/>
  <c r="AV262" i="5"/>
  <c r="AV4" i="5"/>
  <c r="AV8" i="5"/>
  <c r="AV29" i="5"/>
  <c r="AV71" i="5"/>
  <c r="AV106" i="5"/>
  <c r="AV24" i="5"/>
  <c r="AV83" i="5"/>
  <c r="AV47" i="5"/>
  <c r="AV220" i="5"/>
  <c r="AV76" i="5"/>
  <c r="AV227" i="5"/>
  <c r="AV233" i="5"/>
  <c r="AV251" i="5"/>
  <c r="AV52" i="5"/>
  <c r="AV103" i="5"/>
  <c r="AV203" i="5"/>
  <c r="AV2" i="5"/>
  <c r="AV169" i="5"/>
  <c r="AV64" i="5"/>
  <c r="AV274" i="5"/>
  <c r="AV127" i="5"/>
  <c r="AV95" i="5"/>
  <c r="AV23" i="5"/>
  <c r="AV26" i="5"/>
  <c r="AV73" i="5"/>
  <c r="AV48" i="5"/>
  <c r="AV259" i="5"/>
  <c r="AV255" i="5"/>
  <c r="AV168" i="5"/>
  <c r="AV7" i="5"/>
  <c r="AV264" i="5"/>
  <c r="AV182" i="5"/>
  <c r="AV46" i="5"/>
  <c r="AV117" i="5"/>
  <c r="AV5" i="5"/>
  <c r="AV207" i="5"/>
  <c r="AV282" i="5"/>
  <c r="AV243" i="5"/>
  <c r="AV283" i="5"/>
  <c r="AV210" i="5"/>
  <c r="K553" i="1"/>
  <c r="M553" i="1" s="1"/>
  <c r="L553" i="1"/>
  <c r="N553" i="1" s="1"/>
  <c r="O553" i="1"/>
  <c r="K156" i="1"/>
  <c r="M156" i="1" s="1"/>
  <c r="L156" i="1"/>
  <c r="N156" i="1" s="1"/>
  <c r="O156" i="1"/>
  <c r="K503" i="1"/>
  <c r="M503" i="1" s="1"/>
  <c r="L503" i="1"/>
  <c r="N503" i="1" s="1"/>
  <c r="O503" i="1"/>
  <c r="K529" i="1"/>
  <c r="M529" i="1" s="1"/>
  <c r="L529" i="1"/>
  <c r="N529" i="1" s="1"/>
  <c r="O529" i="1"/>
  <c r="K290" i="1"/>
  <c r="M290" i="1" s="1"/>
  <c r="L290" i="1"/>
  <c r="N290" i="1" s="1"/>
  <c r="O290" i="1"/>
  <c r="K133" i="1"/>
  <c r="M133" i="1" s="1"/>
  <c r="L133" i="1"/>
  <c r="N133" i="1" s="1"/>
  <c r="O133" i="1"/>
  <c r="K855" i="1"/>
  <c r="M855" i="1" s="1"/>
  <c r="L855" i="1"/>
  <c r="N855" i="1" s="1"/>
  <c r="O855" i="1"/>
  <c r="K93" i="1"/>
  <c r="M93" i="1" s="1"/>
  <c r="L93" i="1"/>
  <c r="N93" i="1" s="1"/>
  <c r="O93" i="1"/>
  <c r="K289" i="1"/>
  <c r="M289" i="1" s="1"/>
  <c r="L289" i="1"/>
  <c r="N289" i="1" s="1"/>
  <c r="O289" i="1"/>
  <c r="K718" i="1"/>
  <c r="M718" i="1" s="1"/>
  <c r="L718" i="1"/>
  <c r="N718" i="1" s="1"/>
  <c r="O718" i="1"/>
  <c r="K878" i="1"/>
  <c r="M878" i="1" s="1"/>
  <c r="L878" i="1"/>
  <c r="N878" i="1" s="1"/>
  <c r="O878" i="1"/>
  <c r="K642" i="1"/>
  <c r="M642" i="1" s="1"/>
  <c r="L642" i="1"/>
  <c r="N642" i="1" s="1"/>
  <c r="O642" i="1"/>
  <c r="K79" i="1"/>
  <c r="M79" i="1" s="1"/>
  <c r="L79" i="1"/>
  <c r="N79" i="1" s="1"/>
  <c r="O79" i="1"/>
  <c r="K288" i="1"/>
  <c r="M288" i="1" s="1"/>
  <c r="L288" i="1"/>
  <c r="N288" i="1" s="1"/>
  <c r="O288" i="1"/>
  <c r="K211" i="1"/>
  <c r="M211" i="1" s="1"/>
  <c r="L211" i="1"/>
  <c r="N211" i="1" s="1"/>
  <c r="O211" i="1"/>
  <c r="K502" i="1"/>
  <c r="M502" i="1" s="1"/>
  <c r="L502" i="1"/>
  <c r="N502" i="1" s="1"/>
  <c r="O502" i="1"/>
  <c r="K172" i="1"/>
  <c r="M172" i="1" s="1"/>
  <c r="L172" i="1"/>
  <c r="N172" i="1" s="1"/>
  <c r="O172" i="1"/>
  <c r="K273" i="1"/>
  <c r="M273" i="1" s="1"/>
  <c r="L273" i="1"/>
  <c r="N273" i="1" s="1"/>
  <c r="O273" i="1"/>
  <c r="K805" i="1"/>
  <c r="M805" i="1" s="1"/>
  <c r="L805" i="1"/>
  <c r="N805" i="1" s="1"/>
  <c r="O805" i="1"/>
  <c r="K244" i="1"/>
  <c r="M244" i="1" s="1"/>
  <c r="L244" i="1"/>
  <c r="N244" i="1" s="1"/>
  <c r="O244" i="1"/>
  <c r="K804" i="1"/>
  <c r="M804" i="1" s="1"/>
  <c r="L804" i="1"/>
  <c r="N804" i="1" s="1"/>
  <c r="O804" i="1"/>
  <c r="K803" i="1"/>
  <c r="M803" i="1" s="1"/>
  <c r="L803" i="1"/>
  <c r="N803" i="1" s="1"/>
  <c r="O803" i="1"/>
  <c r="K481" i="1"/>
  <c r="M481" i="1" s="1"/>
  <c r="L481" i="1"/>
  <c r="N481" i="1" s="1"/>
  <c r="O481" i="1"/>
  <c r="K422" i="1"/>
  <c r="M422" i="1" s="1"/>
  <c r="L422" i="1"/>
  <c r="N422" i="1" s="1"/>
  <c r="O422" i="1"/>
  <c r="K802" i="1"/>
  <c r="M802" i="1" s="1"/>
  <c r="L802" i="1"/>
  <c r="N802" i="1" s="1"/>
  <c r="O802" i="1"/>
  <c r="K577" i="1"/>
  <c r="M577" i="1" s="1"/>
  <c r="L577" i="1"/>
  <c r="N577" i="1" s="1"/>
  <c r="O577" i="1"/>
  <c r="K717" i="1"/>
  <c r="M717" i="1" s="1"/>
  <c r="L717" i="1"/>
  <c r="N717" i="1" s="1"/>
  <c r="O717" i="1"/>
  <c r="K528" i="1"/>
  <c r="M528" i="1" s="1"/>
  <c r="L528" i="1"/>
  <c r="N528" i="1" s="1"/>
  <c r="O528" i="1"/>
  <c r="K527" i="1"/>
  <c r="M527" i="1" s="1"/>
  <c r="L527" i="1"/>
  <c r="N527" i="1" s="1"/>
  <c r="O527" i="1"/>
  <c r="K27" i="1"/>
  <c r="M27" i="1" s="1"/>
  <c r="L27" i="1"/>
  <c r="N27" i="1" s="1"/>
  <c r="O27" i="1"/>
  <c r="K51" i="1"/>
  <c r="M51" i="1" s="1"/>
  <c r="L51" i="1"/>
  <c r="N51" i="1" s="1"/>
  <c r="O51" i="1"/>
  <c r="K118" i="1"/>
  <c r="M118" i="1" s="1"/>
  <c r="L118" i="1"/>
  <c r="N118" i="1" s="1"/>
  <c r="O118" i="1"/>
  <c r="K359" i="1"/>
  <c r="M359" i="1" s="1"/>
  <c r="L359" i="1"/>
  <c r="N359" i="1" s="1"/>
  <c r="O359" i="1"/>
  <c r="K444" i="1"/>
  <c r="M444" i="1" s="1"/>
  <c r="L444" i="1"/>
  <c r="N444" i="1" s="1"/>
  <c r="O444" i="1"/>
  <c r="K443" i="1"/>
  <c r="M443" i="1" s="1"/>
  <c r="L443" i="1"/>
  <c r="N443" i="1" s="1"/>
  <c r="O443" i="1"/>
  <c r="K208" i="1"/>
  <c r="M208" i="1" s="1"/>
  <c r="L208" i="1"/>
  <c r="N208" i="1" s="1"/>
  <c r="O208" i="1"/>
  <c r="K576" i="1"/>
  <c r="M576" i="1" s="1"/>
  <c r="L576" i="1"/>
  <c r="N576" i="1" s="1"/>
  <c r="O576" i="1"/>
  <c r="K78" i="1"/>
  <c r="M78" i="1" s="1"/>
  <c r="L78" i="1"/>
  <c r="N78" i="1" s="1"/>
  <c r="O78" i="1"/>
  <c r="K96" i="1"/>
  <c r="M96" i="1" s="1"/>
  <c r="L96" i="1"/>
  <c r="N96" i="1" s="1"/>
  <c r="O96" i="1"/>
  <c r="K7" i="1"/>
  <c r="M7" i="1" s="1"/>
  <c r="L7" i="1"/>
  <c r="N7" i="1" s="1"/>
  <c r="O7" i="1"/>
  <c r="W7" i="1" s="1"/>
  <c r="K790" i="1"/>
  <c r="M790" i="1" s="1"/>
  <c r="L790" i="1"/>
  <c r="N790" i="1" s="1"/>
  <c r="O790" i="1"/>
  <c r="K605" i="1"/>
  <c r="M605" i="1" s="1"/>
  <c r="L605" i="1"/>
  <c r="N605" i="1" s="1"/>
  <c r="O605" i="1"/>
  <c r="K74" i="1"/>
  <c r="M74" i="1" s="1"/>
  <c r="L74" i="1"/>
  <c r="N74" i="1" s="1"/>
  <c r="O74" i="1"/>
  <c r="K26" i="1"/>
  <c r="M26" i="1" s="1"/>
  <c r="L26" i="1"/>
  <c r="N26" i="1" s="1"/>
  <c r="O26" i="1"/>
  <c r="W26" i="1" s="1"/>
  <c r="K10" i="1"/>
  <c r="M10" i="1" s="1"/>
  <c r="L10" i="1"/>
  <c r="N10" i="1" s="1"/>
  <c r="O10" i="1"/>
  <c r="K112" i="1"/>
  <c r="M112" i="1" s="1"/>
  <c r="L112" i="1"/>
  <c r="N112" i="1" s="1"/>
  <c r="O112" i="1"/>
  <c r="K537" i="1"/>
  <c r="M537" i="1" s="1"/>
  <c r="L537" i="1"/>
  <c r="N537" i="1" s="1"/>
  <c r="O537" i="1"/>
  <c r="K506" i="1"/>
  <c r="M506" i="1" s="1"/>
  <c r="L506" i="1"/>
  <c r="N506" i="1" s="1"/>
  <c r="O506" i="1"/>
  <c r="K98" i="1"/>
  <c r="M98" i="1" s="1"/>
  <c r="L98" i="1"/>
  <c r="N98" i="1" s="1"/>
  <c r="O98" i="1"/>
  <c r="K505" i="1"/>
  <c r="M505" i="1" s="1"/>
  <c r="L505" i="1"/>
  <c r="N505" i="1" s="1"/>
  <c r="O505" i="1"/>
  <c r="K536" i="1"/>
  <c r="M536" i="1" s="1"/>
  <c r="L536" i="1"/>
  <c r="N536" i="1" s="1"/>
  <c r="O536" i="1"/>
  <c r="K504" i="1"/>
  <c r="M504" i="1" s="1"/>
  <c r="L504" i="1"/>
  <c r="N504" i="1" s="1"/>
  <c r="O504" i="1"/>
  <c r="K249" i="1"/>
  <c r="M249" i="1" s="1"/>
  <c r="L249" i="1"/>
  <c r="N249" i="1" s="1"/>
  <c r="O249" i="1"/>
  <c r="K72" i="1"/>
  <c r="M72" i="1" s="1"/>
  <c r="L72" i="1"/>
  <c r="N72" i="1" s="1"/>
  <c r="O72" i="1"/>
  <c r="K94" i="1"/>
  <c r="M94" i="1" s="1"/>
  <c r="L94" i="1"/>
  <c r="N94" i="1" s="1"/>
  <c r="O94" i="1"/>
  <c r="K826" i="1"/>
  <c r="M826" i="1" s="1"/>
  <c r="L826" i="1"/>
  <c r="N826" i="1" s="1"/>
  <c r="O826" i="1"/>
  <c r="K885" i="1"/>
  <c r="M885" i="1" s="1"/>
  <c r="L885" i="1"/>
  <c r="N885" i="1" s="1"/>
  <c r="O885" i="1"/>
  <c r="K486" i="1"/>
  <c r="M486" i="1" s="1"/>
  <c r="L486" i="1"/>
  <c r="N486" i="1" s="1"/>
  <c r="O486" i="1"/>
  <c r="K726" i="1"/>
  <c r="M726" i="1" s="1"/>
  <c r="L726" i="1"/>
  <c r="N726" i="1" s="1"/>
  <c r="O726" i="1"/>
  <c r="K154" i="1"/>
  <c r="M154" i="1" s="1"/>
  <c r="L154" i="1"/>
  <c r="N154" i="1" s="1"/>
  <c r="O154" i="1"/>
  <c r="K754" i="1"/>
  <c r="M754" i="1" s="1"/>
  <c r="L754" i="1"/>
  <c r="N754" i="1" s="1"/>
  <c r="O754" i="1"/>
  <c r="K336" i="1"/>
  <c r="M336" i="1" s="1"/>
  <c r="L336" i="1"/>
  <c r="N336" i="1" s="1"/>
  <c r="O336" i="1"/>
  <c r="K268" i="1"/>
  <c r="M268" i="1" s="1"/>
  <c r="L268" i="1"/>
  <c r="N268" i="1" s="1"/>
  <c r="O268" i="1"/>
  <c r="K68" i="1"/>
  <c r="M68" i="1" s="1"/>
  <c r="L68" i="1"/>
  <c r="N68" i="1" s="1"/>
  <c r="O68" i="1"/>
  <c r="K649" i="1"/>
  <c r="M649" i="1" s="1"/>
  <c r="L649" i="1"/>
  <c r="N649" i="1" s="1"/>
  <c r="O649" i="1"/>
  <c r="K81" i="1"/>
  <c r="M81" i="1" s="1"/>
  <c r="L81" i="1"/>
  <c r="N81" i="1" s="1"/>
  <c r="O81" i="1"/>
  <c r="K406" i="1"/>
  <c r="M406" i="1" s="1"/>
  <c r="L406" i="1"/>
  <c r="N406" i="1" s="1"/>
  <c r="O406" i="1"/>
  <c r="K124" i="1"/>
  <c r="M124" i="1" s="1"/>
  <c r="L124" i="1"/>
  <c r="N124" i="1" s="1"/>
  <c r="O124" i="1"/>
  <c r="K725" i="1"/>
  <c r="M725" i="1" s="1"/>
  <c r="L725" i="1"/>
  <c r="N725" i="1" s="1"/>
  <c r="O725" i="1"/>
  <c r="K611" i="1"/>
  <c r="M611" i="1" s="1"/>
  <c r="L611" i="1"/>
  <c r="N611" i="1" s="1"/>
  <c r="O611" i="1"/>
  <c r="K30" i="1"/>
  <c r="M30" i="1" s="1"/>
  <c r="L30" i="1"/>
  <c r="N30" i="1" s="1"/>
  <c r="O30" i="1"/>
  <c r="K683" i="1"/>
  <c r="M683" i="1" s="1"/>
  <c r="L683" i="1"/>
  <c r="N683" i="1" s="1"/>
  <c r="O683" i="1"/>
  <c r="K906" i="1"/>
  <c r="M906" i="1" s="1"/>
  <c r="L906" i="1"/>
  <c r="N906" i="1" s="1"/>
  <c r="O906" i="1"/>
  <c r="K724" i="1"/>
  <c r="M724" i="1" s="1"/>
  <c r="L724" i="1"/>
  <c r="N724" i="1" s="1"/>
  <c r="O724" i="1"/>
  <c r="K97" i="1"/>
  <c r="M97" i="1" s="1"/>
  <c r="L97" i="1"/>
  <c r="N97" i="1" s="1"/>
  <c r="O97" i="1"/>
  <c r="K405" i="1"/>
  <c r="M405" i="1" s="1"/>
  <c r="L405" i="1"/>
  <c r="N405" i="1" s="1"/>
  <c r="O405" i="1"/>
  <c r="K144" i="1"/>
  <c r="M144" i="1" s="1"/>
  <c r="L144" i="1"/>
  <c r="N144" i="1" s="1"/>
  <c r="O144" i="1"/>
  <c r="K67" i="1"/>
  <c r="M67" i="1" s="1"/>
  <c r="L67" i="1"/>
  <c r="N67" i="1" s="1"/>
  <c r="O67" i="1"/>
  <c r="K884" i="1"/>
  <c r="M884" i="1" s="1"/>
  <c r="L884" i="1"/>
  <c r="N884" i="1" s="1"/>
  <c r="O884" i="1"/>
  <c r="K485" i="1"/>
  <c r="M485" i="1" s="1"/>
  <c r="L485" i="1"/>
  <c r="N485" i="1" s="1"/>
  <c r="O485" i="1"/>
  <c r="K883" i="1"/>
  <c r="M883" i="1" s="1"/>
  <c r="L883" i="1"/>
  <c r="N883" i="1" s="1"/>
  <c r="O883" i="1"/>
  <c r="K610" i="1"/>
  <c r="M610" i="1" s="1"/>
  <c r="L610" i="1"/>
  <c r="N610" i="1" s="1"/>
  <c r="O610" i="1"/>
  <c r="K449" i="1"/>
  <c r="M449" i="1" s="1"/>
  <c r="L449" i="1"/>
  <c r="N449" i="1" s="1"/>
  <c r="O449" i="1"/>
  <c r="K682" i="1"/>
  <c r="M682" i="1" s="1"/>
  <c r="L682" i="1"/>
  <c r="N682" i="1" s="1"/>
  <c r="O682" i="1"/>
  <c r="K428" i="1"/>
  <c r="M428" i="1" s="1"/>
  <c r="L428" i="1"/>
  <c r="N428" i="1" s="1"/>
  <c r="O428" i="1"/>
  <c r="K80" i="1"/>
  <c r="M80" i="1" s="1"/>
  <c r="L80" i="1"/>
  <c r="N80" i="1" s="1"/>
  <c r="O80" i="1"/>
  <c r="K882" i="1"/>
  <c r="M882" i="1" s="1"/>
  <c r="L882" i="1"/>
  <c r="N882" i="1" s="1"/>
  <c r="O882" i="1"/>
  <c r="K586" i="1"/>
  <c r="M586" i="1" s="1"/>
  <c r="L586" i="1"/>
  <c r="N586" i="1" s="1"/>
  <c r="O586" i="1"/>
  <c r="K841" i="1"/>
  <c r="M841" i="1" s="1"/>
  <c r="L841" i="1"/>
  <c r="N841" i="1" s="1"/>
  <c r="O841" i="1"/>
  <c r="K199" i="1"/>
  <c r="M199" i="1" s="1"/>
  <c r="L199" i="1"/>
  <c r="N199" i="1" s="1"/>
  <c r="O199" i="1"/>
  <c r="K859" i="1"/>
  <c r="M859" i="1" s="1"/>
  <c r="L859" i="1"/>
  <c r="N859" i="1" s="1"/>
  <c r="O859" i="1"/>
  <c r="K681" i="1"/>
  <c r="M681" i="1" s="1"/>
  <c r="L681" i="1"/>
  <c r="N681" i="1" s="1"/>
  <c r="O681" i="1"/>
  <c r="K248" i="1"/>
  <c r="M248" i="1" s="1"/>
  <c r="L248" i="1"/>
  <c r="N248" i="1" s="1"/>
  <c r="O248" i="1"/>
  <c r="K680" i="1"/>
  <c r="M680" i="1" s="1"/>
  <c r="L680" i="1"/>
  <c r="N680" i="1" s="1"/>
  <c r="O680" i="1"/>
  <c r="K385" i="1"/>
  <c r="M385" i="1" s="1"/>
  <c r="L385" i="1"/>
  <c r="N385" i="1" s="1"/>
  <c r="O385" i="1"/>
  <c r="K294" i="1"/>
  <c r="M294" i="1" s="1"/>
  <c r="L294" i="1"/>
  <c r="N294" i="1" s="1"/>
  <c r="O294" i="1"/>
  <c r="K175" i="1"/>
  <c r="M175" i="1" s="1"/>
  <c r="L175" i="1"/>
  <c r="N175" i="1" s="1"/>
  <c r="O175" i="1"/>
  <c r="K328" i="1"/>
  <c r="M328" i="1" s="1"/>
  <c r="L328" i="1"/>
  <c r="N328" i="1" s="1"/>
  <c r="O328" i="1"/>
  <c r="K258" i="1"/>
  <c r="M258" i="1" s="1"/>
  <c r="L258" i="1"/>
  <c r="N258" i="1" s="1"/>
  <c r="O258" i="1"/>
  <c r="K321" i="1"/>
  <c r="M321" i="1" s="1"/>
  <c r="L321" i="1"/>
  <c r="N321" i="1" s="1"/>
  <c r="O321" i="1"/>
  <c r="K558" i="1"/>
  <c r="M558" i="1" s="1"/>
  <c r="L558" i="1"/>
  <c r="N558" i="1" s="1"/>
  <c r="O558" i="1"/>
  <c r="K149" i="1"/>
  <c r="M149" i="1" s="1"/>
  <c r="L149" i="1"/>
  <c r="N149" i="1" s="1"/>
  <c r="O149" i="1"/>
  <c r="K585" i="1"/>
  <c r="M585" i="1" s="1"/>
  <c r="L585" i="1"/>
  <c r="N585" i="1" s="1"/>
  <c r="O585" i="1"/>
  <c r="K87" i="1"/>
  <c r="M87" i="1" s="1"/>
  <c r="L87" i="1"/>
  <c r="N87" i="1" s="1"/>
  <c r="O87" i="1"/>
  <c r="K535" i="1"/>
  <c r="M535" i="1" s="1"/>
  <c r="L535" i="1"/>
  <c r="N535" i="1" s="1"/>
  <c r="O535" i="1"/>
  <c r="K303" i="1"/>
  <c r="M303" i="1" s="1"/>
  <c r="L303" i="1"/>
  <c r="N303" i="1" s="1"/>
  <c r="O303" i="1"/>
  <c r="K55" i="1"/>
  <c r="M55" i="1" s="1"/>
  <c r="L55" i="1"/>
  <c r="N55" i="1" s="1"/>
  <c r="O55" i="1"/>
  <c r="K350" i="1"/>
  <c r="M350" i="1" s="1"/>
  <c r="L350" i="1"/>
  <c r="N350" i="1" s="1"/>
  <c r="O350" i="1"/>
  <c r="K38" i="1"/>
  <c r="M38" i="1" s="1"/>
  <c r="L38" i="1"/>
  <c r="N38" i="1" s="1"/>
  <c r="O38" i="1"/>
  <c r="K807" i="1"/>
  <c r="M807" i="1" s="1"/>
  <c r="L807" i="1"/>
  <c r="N807" i="1" s="1"/>
  <c r="O807" i="1"/>
  <c r="K157" i="1"/>
  <c r="M157" i="1" s="1"/>
  <c r="L157" i="1"/>
  <c r="N157" i="1" s="1"/>
  <c r="O157" i="1"/>
  <c r="K517" i="1"/>
  <c r="M517" i="1" s="1"/>
  <c r="L517" i="1"/>
  <c r="N517" i="1" s="1"/>
  <c r="O517" i="1"/>
  <c r="K212" i="1"/>
  <c r="M212" i="1" s="1"/>
  <c r="L212" i="1"/>
  <c r="N212" i="1" s="1"/>
  <c r="O212" i="1"/>
  <c r="K723" i="1"/>
  <c r="M723" i="1" s="1"/>
  <c r="L723" i="1"/>
  <c r="N723" i="1" s="1"/>
  <c r="O723" i="1"/>
  <c r="K181" i="1"/>
  <c r="M181" i="1" s="1"/>
  <c r="L181" i="1"/>
  <c r="N181" i="1" s="1"/>
  <c r="O181" i="1"/>
  <c r="K19" i="1"/>
  <c r="M19" i="1" s="1"/>
  <c r="L19" i="1"/>
  <c r="N19" i="1" s="1"/>
  <c r="O19" i="1"/>
  <c r="K194" i="1"/>
  <c r="M194" i="1" s="1"/>
  <c r="L194" i="1"/>
  <c r="N194" i="1" s="1"/>
  <c r="O194" i="1"/>
  <c r="K679" i="1"/>
  <c r="M679" i="1" s="1"/>
  <c r="L679" i="1"/>
  <c r="N679" i="1" s="1"/>
  <c r="O679" i="1"/>
  <c r="K772" i="1"/>
  <c r="M772" i="1" s="1"/>
  <c r="L772" i="1"/>
  <c r="N772" i="1" s="1"/>
  <c r="O772" i="1"/>
  <c r="K374" i="1"/>
  <c r="M374" i="1" s="1"/>
  <c r="L374" i="1"/>
  <c r="N374" i="1" s="1"/>
  <c r="O374" i="1"/>
  <c r="K516" i="1"/>
  <c r="M516" i="1" s="1"/>
  <c r="L516" i="1"/>
  <c r="N516" i="1" s="1"/>
  <c r="O516" i="1"/>
  <c r="K905" i="1"/>
  <c r="M905" i="1" s="1"/>
  <c r="L905" i="1"/>
  <c r="N905" i="1" s="1"/>
  <c r="O905" i="1"/>
  <c r="K143" i="1"/>
  <c r="M143" i="1" s="1"/>
  <c r="L143" i="1"/>
  <c r="N143" i="1" s="1"/>
  <c r="O143" i="1"/>
  <c r="K384" i="1"/>
  <c r="M384" i="1" s="1"/>
  <c r="L384" i="1"/>
  <c r="N384" i="1" s="1"/>
  <c r="O384" i="1"/>
  <c r="K609" i="1"/>
  <c r="M609" i="1" s="1"/>
  <c r="L609" i="1"/>
  <c r="N609" i="1" s="1"/>
  <c r="O609" i="1"/>
  <c r="K427" i="1"/>
  <c r="M427" i="1" s="1"/>
  <c r="L427" i="1"/>
  <c r="N427" i="1" s="1"/>
  <c r="O427" i="1"/>
  <c r="K426" i="1"/>
  <c r="M426" i="1" s="1"/>
  <c r="L426" i="1"/>
  <c r="N426" i="1" s="1"/>
  <c r="O426" i="1"/>
  <c r="K327" i="1"/>
  <c r="M327" i="1" s="1"/>
  <c r="L327" i="1"/>
  <c r="N327" i="1" s="1"/>
  <c r="O327" i="1"/>
  <c r="K293" i="1"/>
  <c r="M293" i="1" s="1"/>
  <c r="L293" i="1"/>
  <c r="N293" i="1" s="1"/>
  <c r="O293" i="1"/>
  <c r="K219" i="1"/>
  <c r="M219" i="1" s="1"/>
  <c r="L219" i="1"/>
  <c r="N219" i="1" s="1"/>
  <c r="O219" i="1"/>
  <c r="K335" i="1"/>
  <c r="M335" i="1" s="1"/>
  <c r="L335" i="1"/>
  <c r="N335" i="1" s="1"/>
  <c r="O335" i="1"/>
  <c r="K180" i="1"/>
  <c r="M180" i="1" s="1"/>
  <c r="L180" i="1"/>
  <c r="N180" i="1" s="1"/>
  <c r="O180" i="1"/>
  <c r="K120" i="1"/>
  <c r="M120" i="1" s="1"/>
  <c r="L120" i="1"/>
  <c r="N120" i="1" s="1"/>
  <c r="O120" i="1"/>
  <c r="K279" i="1"/>
  <c r="M279" i="1" s="1"/>
  <c r="L279" i="1"/>
  <c r="N279" i="1" s="1"/>
  <c r="O279" i="1"/>
  <c r="K648" i="1"/>
  <c r="M648" i="1" s="1"/>
  <c r="L648" i="1"/>
  <c r="N648" i="1" s="1"/>
  <c r="O648" i="1"/>
  <c r="K364" i="1"/>
  <c r="M364" i="1" s="1"/>
  <c r="L364" i="1"/>
  <c r="N364" i="1" s="1"/>
  <c r="O364" i="1"/>
  <c r="K470" i="1"/>
  <c r="M470" i="1" s="1"/>
  <c r="L470" i="1"/>
  <c r="N470" i="1" s="1"/>
  <c r="O470" i="1"/>
  <c r="K215" i="1"/>
  <c r="M215" i="1" s="1"/>
  <c r="L215" i="1"/>
  <c r="N215" i="1" s="1"/>
  <c r="O215" i="1"/>
  <c r="K584" i="1"/>
  <c r="M584" i="1" s="1"/>
  <c r="L584" i="1"/>
  <c r="N584" i="1" s="1"/>
  <c r="O584" i="1"/>
  <c r="K608" i="1"/>
  <c r="M608" i="1" s="1"/>
  <c r="L608" i="1"/>
  <c r="N608" i="1" s="1"/>
  <c r="O608" i="1"/>
  <c r="K607" i="1"/>
  <c r="M607" i="1" s="1"/>
  <c r="L607" i="1"/>
  <c r="N607" i="1" s="1"/>
  <c r="O607" i="1"/>
  <c r="K117" i="1"/>
  <c r="M117" i="1" s="1"/>
  <c r="L117" i="1"/>
  <c r="N117" i="1" s="1"/>
  <c r="O117" i="1"/>
  <c r="K43" i="1"/>
  <c r="M43" i="1" s="1"/>
  <c r="L43" i="1"/>
  <c r="N43" i="1" s="1"/>
  <c r="O43" i="1"/>
  <c r="K534" i="1"/>
  <c r="M534" i="1" s="1"/>
  <c r="L534" i="1"/>
  <c r="N534" i="1" s="1"/>
  <c r="O534" i="1"/>
  <c r="K278" i="1"/>
  <c r="M278" i="1" s="1"/>
  <c r="L278" i="1"/>
  <c r="N278" i="1" s="1"/>
  <c r="O278" i="1"/>
  <c r="K18" i="1"/>
  <c r="M18" i="1" s="1"/>
  <c r="L18" i="1"/>
  <c r="N18" i="1" s="1"/>
  <c r="O18" i="1"/>
  <c r="K825" i="1"/>
  <c r="M825" i="1" s="1"/>
  <c r="L825" i="1"/>
  <c r="N825" i="1" s="1"/>
  <c r="O825" i="1"/>
  <c r="K142" i="1"/>
  <c r="M142" i="1" s="1"/>
  <c r="L142" i="1"/>
  <c r="N142" i="1" s="1"/>
  <c r="O142" i="1"/>
  <c r="K320" i="1"/>
  <c r="M320" i="1" s="1"/>
  <c r="L320" i="1"/>
  <c r="N320" i="1" s="1"/>
  <c r="O320" i="1"/>
  <c r="K218" i="1"/>
  <c r="M218" i="1" s="1"/>
  <c r="L218" i="1"/>
  <c r="N218" i="1" s="1"/>
  <c r="O218" i="1"/>
  <c r="K319" i="1"/>
  <c r="M319" i="1" s="1"/>
  <c r="L319" i="1"/>
  <c r="N319" i="1" s="1"/>
  <c r="O319" i="1"/>
  <c r="K134" i="1"/>
  <c r="M134" i="1" s="1"/>
  <c r="L134" i="1"/>
  <c r="N134" i="1" s="1"/>
  <c r="O134" i="1"/>
  <c r="K771" i="1"/>
  <c r="M771" i="1" s="1"/>
  <c r="L771" i="1"/>
  <c r="N771" i="1" s="1"/>
  <c r="O771" i="1"/>
  <c r="K302" i="1"/>
  <c r="M302" i="1" s="1"/>
  <c r="L302" i="1"/>
  <c r="N302" i="1" s="1"/>
  <c r="O302" i="1"/>
  <c r="K448" i="1"/>
  <c r="M448" i="1" s="1"/>
  <c r="L448" i="1"/>
  <c r="N448" i="1" s="1"/>
  <c r="O448" i="1"/>
  <c r="K425" i="1"/>
  <c r="M425" i="1" s="1"/>
  <c r="L425" i="1"/>
  <c r="N425" i="1" s="1"/>
  <c r="O425" i="1"/>
  <c r="K383" i="1"/>
  <c r="M383" i="1" s="1"/>
  <c r="L383" i="1"/>
  <c r="N383" i="1" s="1"/>
  <c r="O383" i="1"/>
  <c r="K770" i="1"/>
  <c r="M770" i="1" s="1"/>
  <c r="L770" i="1"/>
  <c r="N770" i="1" s="1"/>
  <c r="O770" i="1"/>
  <c r="K858" i="1"/>
  <c r="M858" i="1" s="1"/>
  <c r="L858" i="1"/>
  <c r="N858" i="1" s="1"/>
  <c r="O858" i="1"/>
  <c r="K363" i="1"/>
  <c r="M363" i="1" s="1"/>
  <c r="L363" i="1"/>
  <c r="N363" i="1" s="1"/>
  <c r="O363" i="1"/>
  <c r="K40" i="1"/>
  <c r="M40" i="1" s="1"/>
  <c r="L40" i="1"/>
  <c r="N40" i="1" s="1"/>
  <c r="O40" i="1"/>
  <c r="K447" i="1"/>
  <c r="M447" i="1" s="1"/>
  <c r="L447" i="1"/>
  <c r="N447" i="1" s="1"/>
  <c r="O447" i="1"/>
  <c r="K193" i="1"/>
  <c r="M193" i="1" s="1"/>
  <c r="L193" i="1"/>
  <c r="N193" i="1" s="1"/>
  <c r="O193" i="1"/>
  <c r="K606" i="1"/>
  <c r="M606" i="1" s="1"/>
  <c r="L606" i="1"/>
  <c r="N606" i="1" s="1"/>
  <c r="O606" i="1"/>
  <c r="K318" i="1"/>
  <c r="M318" i="1" s="1"/>
  <c r="L318" i="1"/>
  <c r="N318" i="1" s="1"/>
  <c r="O318" i="1"/>
  <c r="K881" i="1"/>
  <c r="M881" i="1" s="1"/>
  <c r="L881" i="1"/>
  <c r="N881" i="1" s="1"/>
  <c r="O881" i="1"/>
  <c r="K292" i="1"/>
  <c r="M292" i="1" s="1"/>
  <c r="L292" i="1"/>
  <c r="N292" i="1" s="1"/>
  <c r="O292" i="1"/>
  <c r="K446" i="1"/>
  <c r="M446" i="1" s="1"/>
  <c r="L446" i="1"/>
  <c r="N446" i="1" s="1"/>
  <c r="O446" i="1"/>
  <c r="K769" i="1"/>
  <c r="M769" i="1" s="1"/>
  <c r="L769" i="1"/>
  <c r="N769" i="1" s="1"/>
  <c r="O769" i="1"/>
  <c r="K904" i="1"/>
  <c r="M904" i="1" s="1"/>
  <c r="L904" i="1"/>
  <c r="N904" i="1" s="1"/>
  <c r="O904" i="1"/>
  <c r="K722" i="1"/>
  <c r="M722" i="1" s="1"/>
  <c r="L722" i="1"/>
  <c r="N722" i="1" s="1"/>
  <c r="O722" i="1"/>
  <c r="K267" i="1"/>
  <c r="M267" i="1" s="1"/>
  <c r="L267" i="1"/>
  <c r="N267" i="1" s="1"/>
  <c r="O267" i="1"/>
  <c r="K233" i="1"/>
  <c r="M233" i="1" s="1"/>
  <c r="L233" i="1"/>
  <c r="N233" i="1" s="1"/>
  <c r="O233" i="1"/>
  <c r="K186" i="1"/>
  <c r="M186" i="1" s="1"/>
  <c r="L186" i="1"/>
  <c r="N186" i="1" s="1"/>
  <c r="O186" i="1"/>
  <c r="K721" i="1"/>
  <c r="M721" i="1" s="1"/>
  <c r="L721" i="1"/>
  <c r="N721" i="1" s="1"/>
  <c r="O721" i="1"/>
  <c r="K720" i="1"/>
  <c r="M720" i="1" s="1"/>
  <c r="L720" i="1"/>
  <c r="N720" i="1" s="1"/>
  <c r="O720" i="1"/>
  <c r="K484" i="1"/>
  <c r="M484" i="1" s="1"/>
  <c r="L484" i="1"/>
  <c r="N484" i="1" s="1"/>
  <c r="O484" i="1"/>
  <c r="K753" i="1"/>
  <c r="M753" i="1" s="1"/>
  <c r="L753" i="1"/>
  <c r="N753" i="1" s="1"/>
  <c r="O753" i="1"/>
  <c r="K483" i="1"/>
  <c r="M483" i="1" s="1"/>
  <c r="L483" i="1"/>
  <c r="N483" i="1" s="1"/>
  <c r="O483" i="1"/>
  <c r="K362" i="1"/>
  <c r="M362" i="1" s="1"/>
  <c r="L362" i="1"/>
  <c r="N362" i="1" s="1"/>
  <c r="O362" i="1"/>
  <c r="K840" i="1"/>
  <c r="M840" i="1" s="1"/>
  <c r="L840" i="1"/>
  <c r="N840" i="1" s="1"/>
  <c r="O840" i="1"/>
  <c r="K469" i="1"/>
  <c r="M469" i="1" s="1"/>
  <c r="L469" i="1"/>
  <c r="N469" i="1" s="1"/>
  <c r="O469" i="1"/>
  <c r="K533" i="1"/>
  <c r="M533" i="1" s="1"/>
  <c r="L533" i="1"/>
  <c r="N533" i="1" s="1"/>
  <c r="O533" i="1"/>
  <c r="K53" i="1"/>
  <c r="M53" i="1" s="1"/>
  <c r="L53" i="1"/>
  <c r="N53" i="1" s="1"/>
  <c r="O53" i="1"/>
  <c r="K21" i="1"/>
  <c r="M21" i="1" s="1"/>
  <c r="L21" i="1"/>
  <c r="N21" i="1" s="1"/>
  <c r="O21" i="1"/>
  <c r="K857" i="1"/>
  <c r="M857" i="1" s="1"/>
  <c r="L857" i="1"/>
  <c r="N857" i="1" s="1"/>
  <c r="O857" i="1"/>
  <c r="K48" i="1"/>
  <c r="M48" i="1" s="1"/>
  <c r="L48" i="1"/>
  <c r="N48" i="1" s="1"/>
  <c r="O48" i="1"/>
  <c r="K647" i="1"/>
  <c r="M647" i="1" s="1"/>
  <c r="L647" i="1"/>
  <c r="N647" i="1" s="1"/>
  <c r="O647" i="1"/>
  <c r="K445" i="1"/>
  <c r="M445" i="1" s="1"/>
  <c r="L445" i="1"/>
  <c r="N445" i="1" s="1"/>
  <c r="O445" i="1"/>
  <c r="K128" i="1"/>
  <c r="M128" i="1" s="1"/>
  <c r="L128" i="1"/>
  <c r="N128" i="1" s="1"/>
  <c r="O128" i="1"/>
  <c r="K752" i="1"/>
  <c r="M752" i="1" s="1"/>
  <c r="L752" i="1"/>
  <c r="N752" i="1" s="1"/>
  <c r="O752" i="1"/>
  <c r="K583" i="1"/>
  <c r="M583" i="1" s="1"/>
  <c r="L583" i="1"/>
  <c r="N583" i="1" s="1"/>
  <c r="O583" i="1"/>
  <c r="K839" i="1"/>
  <c r="M839" i="1" s="1"/>
  <c r="L839" i="1"/>
  <c r="N839" i="1" s="1"/>
  <c r="O839" i="1"/>
  <c r="K557" i="1"/>
  <c r="M557" i="1" s="1"/>
  <c r="L557" i="1"/>
  <c r="N557" i="1" s="1"/>
  <c r="O557" i="1"/>
  <c r="K404" i="1"/>
  <c r="M404" i="1" s="1"/>
  <c r="L404" i="1"/>
  <c r="N404" i="1" s="1"/>
  <c r="O404" i="1"/>
  <c r="K361" i="1"/>
  <c r="M361" i="1" s="1"/>
  <c r="L361" i="1"/>
  <c r="N361" i="1" s="1"/>
  <c r="O361" i="1"/>
  <c r="K360" i="1"/>
  <c r="M360" i="1" s="1"/>
  <c r="L360" i="1"/>
  <c r="N360" i="1" s="1"/>
  <c r="O360" i="1"/>
  <c r="K751" i="1"/>
  <c r="M751" i="1" s="1"/>
  <c r="L751" i="1"/>
  <c r="N751" i="1" s="1"/>
  <c r="O751" i="1"/>
  <c r="K349" i="1"/>
  <c r="M349" i="1" s="1"/>
  <c r="L349" i="1"/>
  <c r="N349" i="1" s="1"/>
  <c r="O349" i="1"/>
  <c r="K646" i="1"/>
  <c r="M646" i="1" s="1"/>
  <c r="L646" i="1"/>
  <c r="N646" i="1" s="1"/>
  <c r="O646" i="1"/>
  <c r="K424" i="1"/>
  <c r="M424" i="1" s="1"/>
  <c r="L424" i="1"/>
  <c r="N424" i="1" s="1"/>
  <c r="O424" i="1"/>
  <c r="K109" i="1"/>
  <c r="M109" i="1" s="1"/>
  <c r="L109" i="1"/>
  <c r="N109" i="1" s="1"/>
  <c r="O109" i="1"/>
  <c r="K116" i="1"/>
  <c r="M116" i="1" s="1"/>
  <c r="L116" i="1"/>
  <c r="N116" i="1" s="1"/>
  <c r="O116" i="1"/>
  <c r="K247" i="1"/>
  <c r="M247" i="1" s="1"/>
  <c r="L247" i="1"/>
  <c r="N247" i="1" s="1"/>
  <c r="O247" i="1"/>
  <c r="K283" i="1"/>
  <c r="M283" i="1" s="1"/>
  <c r="L283" i="1"/>
  <c r="N283" i="1" s="1"/>
  <c r="O283" i="1"/>
  <c r="K793" i="1"/>
  <c r="M793" i="1" s="1"/>
  <c r="L793" i="1"/>
  <c r="N793" i="1" s="1"/>
  <c r="O793" i="1"/>
  <c r="K348" i="1"/>
  <c r="M348" i="1" s="1"/>
  <c r="L348" i="1"/>
  <c r="N348" i="1" s="1"/>
  <c r="O348" i="1"/>
  <c r="K678" i="1"/>
  <c r="M678" i="1" s="1"/>
  <c r="L678" i="1"/>
  <c r="N678" i="1" s="1"/>
  <c r="O678" i="1"/>
  <c r="K153" i="1"/>
  <c r="M153" i="1" s="1"/>
  <c r="L153" i="1"/>
  <c r="N153" i="1" s="1"/>
  <c r="O153" i="1"/>
  <c r="K122" i="1"/>
  <c r="M122" i="1" s="1"/>
  <c r="L122" i="1"/>
  <c r="N122" i="1" s="1"/>
  <c r="O122" i="1"/>
  <c r="W122" i="1" s="1"/>
  <c r="K482" i="1"/>
  <c r="M482" i="1" s="1"/>
  <c r="L482" i="1"/>
  <c r="N482" i="1" s="1"/>
  <c r="O482" i="1"/>
  <c r="K217" i="1"/>
  <c r="M217" i="1" s="1"/>
  <c r="L217" i="1"/>
  <c r="N217" i="1" s="1"/>
  <c r="O217" i="1"/>
  <c r="K750" i="1"/>
  <c r="M750" i="1" s="1"/>
  <c r="L750" i="1"/>
  <c r="N750" i="1" s="1"/>
  <c r="O750" i="1"/>
  <c r="K824" i="1"/>
  <c r="M824" i="1" s="1"/>
  <c r="L824" i="1"/>
  <c r="N824" i="1" s="1"/>
  <c r="O824" i="1"/>
  <c r="K16" i="1"/>
  <c r="M16" i="1" s="1"/>
  <c r="L16" i="1"/>
  <c r="N16" i="1" s="1"/>
  <c r="O16" i="1"/>
  <c r="K582" i="1"/>
  <c r="M582" i="1" s="1"/>
  <c r="L582" i="1"/>
  <c r="N582" i="1" s="1"/>
  <c r="O582" i="1"/>
  <c r="K823" i="1"/>
  <c r="M823" i="1" s="1"/>
  <c r="L823" i="1"/>
  <c r="N823" i="1" s="1"/>
  <c r="O823" i="1"/>
  <c r="K645" i="1"/>
  <c r="M645" i="1" s="1"/>
  <c r="L645" i="1"/>
  <c r="N645" i="1" s="1"/>
  <c r="O645" i="1"/>
  <c r="K768" i="1"/>
  <c r="M768" i="1" s="1"/>
  <c r="L768" i="1"/>
  <c r="N768" i="1" s="1"/>
  <c r="O768" i="1"/>
  <c r="K806" i="1"/>
  <c r="M806" i="1" s="1"/>
  <c r="L806" i="1"/>
  <c r="N806" i="1" s="1"/>
  <c r="O806" i="1"/>
  <c r="K66" i="1"/>
  <c r="M66" i="1" s="1"/>
  <c r="L66" i="1"/>
  <c r="N66" i="1" s="1"/>
  <c r="O66" i="1"/>
  <c r="K677" i="1"/>
  <c r="M677" i="1" s="1"/>
  <c r="L677" i="1"/>
  <c r="N677" i="1" s="1"/>
  <c r="O677" i="1"/>
  <c r="K277" i="1"/>
  <c r="M277" i="1" s="1"/>
  <c r="L277" i="1"/>
  <c r="N277" i="1" s="1"/>
  <c r="O277" i="1"/>
  <c r="K822" i="1"/>
  <c r="M822" i="1" s="1"/>
  <c r="L822" i="1"/>
  <c r="N822" i="1" s="1"/>
  <c r="O822" i="1"/>
  <c r="K581" i="1"/>
  <c r="M581" i="1" s="1"/>
  <c r="L581" i="1"/>
  <c r="N581" i="1" s="1"/>
  <c r="O581" i="1"/>
  <c r="K838" i="1"/>
  <c r="M838" i="1" s="1"/>
  <c r="L838" i="1"/>
  <c r="N838" i="1" s="1"/>
  <c r="O838" i="1"/>
  <c r="K468" i="1"/>
  <c r="M468" i="1" s="1"/>
  <c r="L468" i="1"/>
  <c r="N468" i="1" s="1"/>
  <c r="O468" i="1"/>
  <c r="K767" i="1"/>
  <c r="M767" i="1" s="1"/>
  <c r="L767" i="1"/>
  <c r="N767" i="1" s="1"/>
  <c r="O767" i="1"/>
  <c r="K246" i="1"/>
  <c r="M246" i="1" s="1"/>
  <c r="L246" i="1"/>
  <c r="N246" i="1" s="1"/>
  <c r="O246" i="1"/>
  <c r="K467" i="1"/>
  <c r="M467" i="1" s="1"/>
  <c r="L467" i="1"/>
  <c r="N467" i="1" s="1"/>
  <c r="O467" i="1"/>
  <c r="K403" i="1"/>
  <c r="M403" i="1" s="1"/>
  <c r="L403" i="1"/>
  <c r="N403" i="1" s="1"/>
  <c r="O403" i="1"/>
  <c r="K676" i="1"/>
  <c r="M676" i="1" s="1"/>
  <c r="L676" i="1"/>
  <c r="N676" i="1" s="1"/>
  <c r="O676" i="1"/>
  <c r="K130" i="1"/>
  <c r="M130" i="1" s="1"/>
  <c r="L130" i="1"/>
  <c r="N130" i="1" s="1"/>
  <c r="O130" i="1"/>
  <c r="K57" i="1"/>
  <c r="M57" i="1" s="1"/>
  <c r="L57" i="1"/>
  <c r="N57" i="1" s="1"/>
  <c r="O57" i="1"/>
  <c r="K185" i="1"/>
  <c r="M185" i="1" s="1"/>
  <c r="L185" i="1"/>
  <c r="N185" i="1" s="1"/>
  <c r="O185" i="1"/>
  <c r="K466" i="1"/>
  <c r="M466" i="1" s="1"/>
  <c r="L466" i="1"/>
  <c r="N466" i="1" s="1"/>
  <c r="O466" i="1"/>
  <c r="K837" i="1"/>
  <c r="M837" i="1" s="1"/>
  <c r="L837" i="1"/>
  <c r="N837" i="1" s="1"/>
  <c r="O837" i="1"/>
  <c r="K184" i="1"/>
  <c r="M184" i="1" s="1"/>
  <c r="L184" i="1"/>
  <c r="N184" i="1" s="1"/>
  <c r="O184" i="1"/>
  <c r="K792" i="1"/>
  <c r="M792" i="1" s="1"/>
  <c r="L792" i="1"/>
  <c r="N792" i="1" s="1"/>
  <c r="O792" i="1"/>
  <c r="K856" i="1"/>
  <c r="M856" i="1" s="1"/>
  <c r="L856" i="1"/>
  <c r="N856" i="1" s="1"/>
  <c r="O856" i="1"/>
  <c r="K532" i="1"/>
  <c r="M532" i="1" s="1"/>
  <c r="L532" i="1"/>
  <c r="N532" i="1" s="1"/>
  <c r="O532" i="1"/>
  <c r="K766" i="1"/>
  <c r="M766" i="1" s="1"/>
  <c r="L766" i="1"/>
  <c r="N766" i="1" s="1"/>
  <c r="O766" i="1"/>
  <c r="K556" i="1"/>
  <c r="M556" i="1" s="1"/>
  <c r="L556" i="1"/>
  <c r="N556" i="1" s="1"/>
  <c r="O556" i="1"/>
  <c r="K115" i="1"/>
  <c r="M115" i="1" s="1"/>
  <c r="L115" i="1"/>
  <c r="N115" i="1" s="1"/>
  <c r="O115" i="1"/>
  <c r="K245" i="1"/>
  <c r="M245" i="1" s="1"/>
  <c r="L245" i="1"/>
  <c r="N245" i="1" s="1"/>
  <c r="O245" i="1"/>
  <c r="K225" i="1"/>
  <c r="M225" i="1" s="1"/>
  <c r="L225" i="1"/>
  <c r="N225" i="1" s="1"/>
  <c r="O225" i="1"/>
  <c r="K791" i="1"/>
  <c r="M791" i="1" s="1"/>
  <c r="L791" i="1"/>
  <c r="N791" i="1" s="1"/>
  <c r="O791" i="1"/>
  <c r="K821" i="1"/>
  <c r="M821" i="1" s="1"/>
  <c r="L821" i="1"/>
  <c r="N821" i="1" s="1"/>
  <c r="O821" i="1"/>
  <c r="K129" i="1"/>
  <c r="M129" i="1" s="1"/>
  <c r="L129" i="1"/>
  <c r="N129" i="1" s="1"/>
  <c r="O129" i="1"/>
  <c r="K86" i="1"/>
  <c r="M86" i="1" s="1"/>
  <c r="L86" i="1"/>
  <c r="N86" i="1" s="1"/>
  <c r="O86" i="1"/>
  <c r="K580" i="1"/>
  <c r="M580" i="1" s="1"/>
  <c r="L580" i="1"/>
  <c r="N580" i="1" s="1"/>
  <c r="O580" i="1"/>
  <c r="K110" i="1"/>
  <c r="M110" i="1" s="1"/>
  <c r="L110" i="1"/>
  <c r="N110" i="1" s="1"/>
  <c r="O110" i="1"/>
  <c r="W110" i="1" s="1"/>
  <c r="K579" i="1"/>
  <c r="M579" i="1" s="1"/>
  <c r="L579" i="1"/>
  <c r="N579" i="1" s="1"/>
  <c r="O579" i="1"/>
  <c r="K141" i="1"/>
  <c r="M141" i="1" s="1"/>
  <c r="L141" i="1"/>
  <c r="N141" i="1" s="1"/>
  <c r="O141" i="1"/>
  <c r="K531" i="1"/>
  <c r="M531" i="1" s="1"/>
  <c r="L531" i="1"/>
  <c r="N531" i="1" s="1"/>
  <c r="O531" i="1"/>
  <c r="K465" i="1"/>
  <c r="M465" i="1" s="1"/>
  <c r="L465" i="1"/>
  <c r="N465" i="1" s="1"/>
  <c r="O465" i="1"/>
  <c r="K423" i="1"/>
  <c r="M423" i="1" s="1"/>
  <c r="L423" i="1"/>
  <c r="N423" i="1" s="1"/>
  <c r="O423" i="1"/>
  <c r="K464" i="1"/>
  <c r="M464" i="1" s="1"/>
  <c r="L464" i="1"/>
  <c r="N464" i="1" s="1"/>
  <c r="O464" i="1"/>
  <c r="K880" i="1"/>
  <c r="M880" i="1" s="1"/>
  <c r="L880" i="1"/>
  <c r="N880" i="1" s="1"/>
  <c r="O880" i="1"/>
  <c r="K578" i="1"/>
  <c r="M578" i="1" s="1"/>
  <c r="L578" i="1"/>
  <c r="N578" i="1" s="1"/>
  <c r="O578" i="1"/>
  <c r="K555" i="1"/>
  <c r="M555" i="1" s="1"/>
  <c r="L555" i="1"/>
  <c r="N555" i="1" s="1"/>
  <c r="O555" i="1"/>
  <c r="K276" i="1"/>
  <c r="M276" i="1" s="1"/>
  <c r="L276" i="1"/>
  <c r="N276" i="1" s="1"/>
  <c r="O276" i="1"/>
  <c r="K554" i="1"/>
  <c r="M554" i="1" s="1"/>
  <c r="L554" i="1"/>
  <c r="N554" i="1" s="1"/>
  <c r="O554" i="1"/>
  <c r="K140" i="1"/>
  <c r="M140" i="1" s="1"/>
  <c r="L140" i="1"/>
  <c r="N140" i="1" s="1"/>
  <c r="O140" i="1"/>
  <c r="K644" i="1"/>
  <c r="M644" i="1" s="1"/>
  <c r="L644" i="1"/>
  <c r="N644" i="1" s="1"/>
  <c r="O644" i="1"/>
  <c r="K373" i="1"/>
  <c r="M373" i="1" s="1"/>
  <c r="L373" i="1"/>
  <c r="N373" i="1" s="1"/>
  <c r="O373" i="1"/>
  <c r="K719" i="1"/>
  <c r="M719" i="1" s="1"/>
  <c r="L719" i="1"/>
  <c r="N719" i="1" s="1"/>
  <c r="O719" i="1"/>
  <c r="K224" i="1"/>
  <c r="M224" i="1" s="1"/>
  <c r="L224" i="1"/>
  <c r="N224" i="1" s="1"/>
  <c r="O224" i="1"/>
  <c r="K275" i="1"/>
  <c r="M275" i="1" s="1"/>
  <c r="L275" i="1"/>
  <c r="N275" i="1" s="1"/>
  <c r="O275" i="1"/>
  <c r="K161" i="1"/>
  <c r="M161" i="1" s="1"/>
  <c r="L161" i="1"/>
  <c r="N161" i="1" s="1"/>
  <c r="O161" i="1"/>
  <c r="K382" i="1"/>
  <c r="M382" i="1" s="1"/>
  <c r="L382" i="1"/>
  <c r="N382" i="1" s="1"/>
  <c r="O382" i="1"/>
  <c r="K530" i="1"/>
  <c r="M530" i="1" s="1"/>
  <c r="L530" i="1"/>
  <c r="N530" i="1" s="1"/>
  <c r="O530" i="1"/>
  <c r="K675" i="1"/>
  <c r="M675" i="1" s="1"/>
  <c r="L675" i="1"/>
  <c r="N675" i="1" s="1"/>
  <c r="O675" i="1"/>
  <c r="K879" i="1"/>
  <c r="M879" i="1" s="1"/>
  <c r="L879" i="1"/>
  <c r="N879" i="1" s="1"/>
  <c r="O879" i="1"/>
  <c r="K749" i="1"/>
  <c r="M749" i="1" s="1"/>
  <c r="L749" i="1"/>
  <c r="N749" i="1" s="1"/>
  <c r="O749" i="1"/>
  <c r="K643" i="1"/>
  <c r="M643" i="1" s="1"/>
  <c r="L643" i="1"/>
  <c r="N643" i="1" s="1"/>
  <c r="O643" i="1"/>
  <c r="K765" i="1"/>
  <c r="M765" i="1" s="1"/>
  <c r="L765" i="1"/>
  <c r="N765" i="1" s="1"/>
  <c r="O765" i="1"/>
  <c r="K291" i="1"/>
  <c r="M291" i="1" s="1"/>
  <c r="L291" i="1"/>
  <c r="N291" i="1" s="1"/>
  <c r="O291" i="1"/>
  <c r="K274" i="1"/>
  <c r="M274" i="1" s="1"/>
  <c r="L274" i="1"/>
  <c r="N274" i="1" s="1"/>
  <c r="O274" i="1"/>
  <c r="K148" i="1"/>
  <c r="M148" i="1" s="1"/>
  <c r="L148" i="1"/>
  <c r="N148" i="1" s="1"/>
  <c r="O148" i="1"/>
  <c r="K477" i="1"/>
  <c r="M477" i="1" s="1"/>
  <c r="L477" i="1"/>
  <c r="N477" i="1" s="1"/>
  <c r="O477" i="1"/>
  <c r="K494" i="1"/>
  <c r="M494" i="1" s="1"/>
  <c r="L494" i="1"/>
  <c r="N494" i="1" s="1"/>
  <c r="O494" i="1"/>
  <c r="K262" i="1"/>
  <c r="M262" i="1" s="1"/>
  <c r="L262" i="1"/>
  <c r="N262" i="1" s="1"/>
  <c r="O262" i="1"/>
  <c r="W262" i="1" s="1"/>
  <c r="K121" i="1"/>
  <c r="M121" i="1" s="1"/>
  <c r="L121" i="1"/>
  <c r="N121" i="1" s="1"/>
  <c r="O121" i="1"/>
  <c r="W121" i="1" s="1"/>
  <c r="K50" i="1"/>
  <c r="M50" i="1" s="1"/>
  <c r="L50" i="1"/>
  <c r="N50" i="1" s="1"/>
  <c r="O50" i="1"/>
  <c r="K624" i="1"/>
  <c r="M624" i="1" s="1"/>
  <c r="L624" i="1"/>
  <c r="N624" i="1" s="1"/>
  <c r="O624" i="1"/>
  <c r="K82" i="1"/>
  <c r="M82" i="1" s="1"/>
  <c r="L82" i="1"/>
  <c r="N82" i="1" s="1"/>
  <c r="O82" i="1"/>
  <c r="K343" i="1"/>
  <c r="M343" i="1" s="1"/>
  <c r="L343" i="1"/>
  <c r="N343" i="1" s="1"/>
  <c r="O343" i="1"/>
  <c r="K796" i="1"/>
  <c r="M796" i="1" s="1"/>
  <c r="L796" i="1"/>
  <c r="N796" i="1" s="1"/>
  <c r="O796" i="1"/>
  <c r="K73" i="1"/>
  <c r="M73" i="1" s="1"/>
  <c r="L73" i="1"/>
  <c r="N73" i="1" s="1"/>
  <c r="O73" i="1"/>
  <c r="K254" i="1"/>
  <c r="M254" i="1" s="1"/>
  <c r="L254" i="1"/>
  <c r="N254" i="1" s="1"/>
  <c r="O254" i="1"/>
  <c r="K396" i="1"/>
  <c r="M396" i="1" s="1"/>
  <c r="L396" i="1"/>
  <c r="N396" i="1" s="1"/>
  <c r="O396" i="1"/>
  <c r="K700" i="1"/>
  <c r="M700" i="1" s="1"/>
  <c r="L700" i="1"/>
  <c r="N700" i="1" s="1"/>
  <c r="O700" i="1"/>
  <c r="K230" i="1"/>
  <c r="M230" i="1" s="1"/>
  <c r="L230" i="1"/>
  <c r="N230" i="1" s="1"/>
  <c r="O230" i="1"/>
  <c r="K476" i="1"/>
  <c r="M476" i="1" s="1"/>
  <c r="L476" i="1"/>
  <c r="N476" i="1" s="1"/>
  <c r="O476" i="1"/>
  <c r="K411" i="1"/>
  <c r="M411" i="1" s="1"/>
  <c r="L411" i="1"/>
  <c r="N411" i="1" s="1"/>
  <c r="O411" i="1"/>
  <c r="K37" i="1"/>
  <c r="M37" i="1" s="1"/>
  <c r="L37" i="1"/>
  <c r="N37" i="1" s="1"/>
  <c r="O37" i="1"/>
  <c r="K493" i="1"/>
  <c r="M493" i="1" s="1"/>
  <c r="L493" i="1"/>
  <c r="N493" i="1" s="1"/>
  <c r="O493" i="1"/>
  <c r="K213" i="1"/>
  <c r="M213" i="1" s="1"/>
  <c r="L213" i="1"/>
  <c r="N213" i="1" s="1"/>
  <c r="O213" i="1"/>
  <c r="K565" i="1"/>
  <c r="M565" i="1" s="1"/>
  <c r="L565" i="1"/>
  <c r="N565" i="1" s="1"/>
  <c r="O565" i="1"/>
  <c r="K623" i="1"/>
  <c r="M623" i="1" s="1"/>
  <c r="L623" i="1"/>
  <c r="N623" i="1" s="1"/>
  <c r="O623" i="1"/>
  <c r="K436" i="1"/>
  <c r="M436" i="1" s="1"/>
  <c r="L436" i="1"/>
  <c r="N436" i="1" s="1"/>
  <c r="O436" i="1"/>
  <c r="K101" i="1"/>
  <c r="M101" i="1" s="1"/>
  <c r="L101" i="1"/>
  <c r="N101" i="1" s="1"/>
  <c r="O101" i="1"/>
  <c r="K299" i="1"/>
  <c r="M299" i="1" s="1"/>
  <c r="L299" i="1"/>
  <c r="N299" i="1" s="1"/>
  <c r="O299" i="1"/>
  <c r="K919" i="1"/>
  <c r="M919" i="1" s="1"/>
  <c r="L919" i="1"/>
  <c r="N919" i="1" s="1"/>
  <c r="O919" i="1"/>
  <c r="K869" i="1"/>
  <c r="M869" i="1" s="1"/>
  <c r="L869" i="1"/>
  <c r="N869" i="1" s="1"/>
  <c r="O869" i="1"/>
  <c r="K868" i="1"/>
  <c r="M868" i="1" s="1"/>
  <c r="L868" i="1"/>
  <c r="N868" i="1" s="1"/>
  <c r="O868" i="1"/>
  <c r="K660" i="1"/>
  <c r="M660" i="1" s="1"/>
  <c r="L660" i="1"/>
  <c r="N660" i="1" s="1"/>
  <c r="O660" i="1"/>
  <c r="K918" i="1"/>
  <c r="M918" i="1" s="1"/>
  <c r="L918" i="1"/>
  <c r="N918" i="1" s="1"/>
  <c r="O918" i="1"/>
  <c r="K15" i="1"/>
  <c r="M15" i="1" s="1"/>
  <c r="L15" i="1"/>
  <c r="N15" i="1" s="1"/>
  <c r="O15" i="1"/>
  <c r="K47" i="1"/>
  <c r="M47" i="1" s="1"/>
  <c r="L47" i="1"/>
  <c r="N47" i="1" s="1"/>
  <c r="O47" i="1"/>
  <c r="K739" i="1"/>
  <c r="M739" i="1" s="1"/>
  <c r="L739" i="1"/>
  <c r="N739" i="1" s="1"/>
  <c r="O739" i="1"/>
  <c r="K738" i="1"/>
  <c r="M738" i="1" s="1"/>
  <c r="L738" i="1"/>
  <c r="N738" i="1" s="1"/>
  <c r="O738" i="1"/>
  <c r="K3" i="1"/>
  <c r="M3" i="1" s="1"/>
  <c r="L3" i="1"/>
  <c r="N3" i="1" s="1"/>
  <c r="O3" i="1"/>
  <c r="W3" i="1" s="1"/>
  <c r="K457" i="1"/>
  <c r="M457" i="1" s="1"/>
  <c r="L457" i="1"/>
  <c r="N457" i="1" s="1"/>
  <c r="O457" i="1"/>
  <c r="K23" i="1"/>
  <c r="M23" i="1" s="1"/>
  <c r="L23" i="1"/>
  <c r="N23" i="1" s="1"/>
  <c r="O23" i="1"/>
  <c r="K546" i="1"/>
  <c r="M546" i="1" s="1"/>
  <c r="L546" i="1"/>
  <c r="N546" i="1" s="1"/>
  <c r="O546" i="1"/>
  <c r="K177" i="1"/>
  <c r="M177" i="1" s="1"/>
  <c r="L177" i="1"/>
  <c r="N177" i="1" s="1"/>
  <c r="O177" i="1"/>
  <c r="K779" i="1"/>
  <c r="M779" i="1" s="1"/>
  <c r="L779" i="1"/>
  <c r="N779" i="1" s="1"/>
  <c r="O779" i="1"/>
  <c r="K815" i="1"/>
  <c r="M815" i="1" s="1"/>
  <c r="L815" i="1"/>
  <c r="N815" i="1" s="1"/>
  <c r="O815" i="1"/>
  <c r="K298" i="1"/>
  <c r="M298" i="1" s="1"/>
  <c r="L298" i="1"/>
  <c r="N298" i="1" s="1"/>
  <c r="O298" i="1"/>
  <c r="K737" i="1"/>
  <c r="M737" i="1" s="1"/>
  <c r="L737" i="1"/>
  <c r="N737" i="1" s="1"/>
  <c r="O737" i="1"/>
  <c r="K850" i="1"/>
  <c r="M850" i="1" s="1"/>
  <c r="L850" i="1"/>
  <c r="N850" i="1" s="1"/>
  <c r="O850" i="1"/>
  <c r="K169" i="1"/>
  <c r="M169" i="1" s="1"/>
  <c r="L169" i="1"/>
  <c r="N169" i="1" s="1"/>
  <c r="O169" i="1"/>
  <c r="W169" i="1" s="1"/>
  <c r="K127" i="1"/>
  <c r="M127" i="1" s="1"/>
  <c r="L127" i="1"/>
  <c r="N127" i="1" s="1"/>
  <c r="O127" i="1"/>
  <c r="K90" i="1"/>
  <c r="M90" i="1" s="1"/>
  <c r="L90" i="1"/>
  <c r="N90" i="1" s="1"/>
  <c r="O90" i="1"/>
  <c r="K622" i="1"/>
  <c r="M622" i="1" s="1"/>
  <c r="L622" i="1"/>
  <c r="N622" i="1" s="1"/>
  <c r="O622" i="1"/>
  <c r="K147" i="1"/>
  <c r="M147" i="1" s="1"/>
  <c r="L147" i="1"/>
  <c r="N147" i="1" s="1"/>
  <c r="O147" i="1"/>
  <c r="K521" i="1"/>
  <c r="M521" i="1" s="1"/>
  <c r="L521" i="1"/>
  <c r="N521" i="1" s="1"/>
  <c r="O521" i="1"/>
  <c r="K849" i="1"/>
  <c r="M849" i="1" s="1"/>
  <c r="L849" i="1"/>
  <c r="N849" i="1" s="1"/>
  <c r="O849" i="1"/>
  <c r="K435" i="1"/>
  <c r="M435" i="1" s="1"/>
  <c r="L435" i="1"/>
  <c r="N435" i="1" s="1"/>
  <c r="O435" i="1"/>
  <c r="K145" i="1"/>
  <c r="M145" i="1" s="1"/>
  <c r="L145" i="1"/>
  <c r="N145" i="1" s="1"/>
  <c r="O145" i="1"/>
  <c r="K699" i="1"/>
  <c r="M699" i="1" s="1"/>
  <c r="L699" i="1"/>
  <c r="N699" i="1" s="1"/>
  <c r="O699" i="1"/>
  <c r="K659" i="1"/>
  <c r="M659" i="1" s="1"/>
  <c r="L659" i="1"/>
  <c r="N659" i="1" s="1"/>
  <c r="O659" i="1"/>
  <c r="K271" i="1"/>
  <c r="M271" i="1" s="1"/>
  <c r="L271" i="1"/>
  <c r="N271" i="1" s="1"/>
  <c r="O271" i="1"/>
  <c r="W268" i="1" s="1"/>
  <c r="K832" i="1"/>
  <c r="M832" i="1" s="1"/>
  <c r="L832" i="1"/>
  <c r="N832" i="1" s="1"/>
  <c r="O832" i="1"/>
  <c r="K492" i="1"/>
  <c r="M492" i="1" s="1"/>
  <c r="L492" i="1"/>
  <c r="N492" i="1" s="1"/>
  <c r="O492" i="1"/>
  <c r="K167" i="1"/>
  <c r="M167" i="1" s="1"/>
  <c r="L167" i="1"/>
  <c r="N167" i="1" s="1"/>
  <c r="O167" i="1"/>
  <c r="K270" i="1"/>
  <c r="M270" i="1" s="1"/>
  <c r="L270" i="1"/>
  <c r="N270" i="1" s="1"/>
  <c r="O270" i="1"/>
  <c r="K158" i="1"/>
  <c r="M158" i="1" s="1"/>
  <c r="L158" i="1"/>
  <c r="N158" i="1" s="1"/>
  <c r="O158" i="1"/>
  <c r="K564" i="1"/>
  <c r="M564" i="1" s="1"/>
  <c r="L564" i="1"/>
  <c r="N564" i="1" s="1"/>
  <c r="O564" i="1"/>
  <c r="K239" i="1"/>
  <c r="M239" i="1" s="1"/>
  <c r="L239" i="1"/>
  <c r="N239" i="1" s="1"/>
  <c r="O239" i="1"/>
  <c r="K736" i="1"/>
  <c r="M736" i="1" s="1"/>
  <c r="L736" i="1"/>
  <c r="N736" i="1" s="1"/>
  <c r="O736" i="1"/>
  <c r="K698" i="1"/>
  <c r="M698" i="1" s="1"/>
  <c r="L698" i="1"/>
  <c r="N698" i="1" s="1"/>
  <c r="O698" i="1"/>
  <c r="K340" i="1"/>
  <c r="M340" i="1" s="1"/>
  <c r="L340" i="1"/>
  <c r="N340" i="1" s="1"/>
  <c r="O340" i="1"/>
  <c r="K332" i="1"/>
  <c r="M332" i="1" s="1"/>
  <c r="L332" i="1"/>
  <c r="N332" i="1" s="1"/>
  <c r="O332" i="1"/>
  <c r="K867" i="1"/>
  <c r="M867" i="1" s="1"/>
  <c r="L867" i="1"/>
  <c r="N867" i="1" s="1"/>
  <c r="O867" i="1"/>
  <c r="K621" i="1"/>
  <c r="M621" i="1" s="1"/>
  <c r="L621" i="1"/>
  <c r="N621" i="1" s="1"/>
  <c r="O621" i="1"/>
  <c r="K221" i="1"/>
  <c r="M221" i="1" s="1"/>
  <c r="L221" i="1"/>
  <c r="N221" i="1" s="1"/>
  <c r="O221" i="1"/>
  <c r="K339" i="1"/>
  <c r="M339" i="1" s="1"/>
  <c r="L339" i="1"/>
  <c r="N339" i="1" s="1"/>
  <c r="O339" i="1"/>
  <c r="K253" i="1"/>
  <c r="M253" i="1" s="1"/>
  <c r="L253" i="1"/>
  <c r="N253" i="1" s="1"/>
  <c r="O253" i="1"/>
  <c r="K229" i="1"/>
  <c r="M229" i="1" s="1"/>
  <c r="L229" i="1"/>
  <c r="N229" i="1" s="1"/>
  <c r="O229" i="1"/>
  <c r="K893" i="1"/>
  <c r="M893" i="1" s="1"/>
  <c r="L893" i="1"/>
  <c r="N893" i="1" s="1"/>
  <c r="O893" i="1"/>
  <c r="K378" i="1"/>
  <c r="M378" i="1" s="1"/>
  <c r="L378" i="1"/>
  <c r="N378" i="1" s="1"/>
  <c r="O378" i="1"/>
  <c r="K261" i="1"/>
  <c r="M261" i="1" s="1"/>
  <c r="L261" i="1"/>
  <c r="N261" i="1" s="1"/>
  <c r="O261" i="1"/>
  <c r="K545" i="1"/>
  <c r="M545" i="1" s="1"/>
  <c r="L545" i="1"/>
  <c r="N545" i="1" s="1"/>
  <c r="O545" i="1"/>
  <c r="K735" i="1"/>
  <c r="M735" i="1" s="1"/>
  <c r="L735" i="1"/>
  <c r="N735" i="1" s="1"/>
  <c r="O735" i="1"/>
  <c r="K848" i="1"/>
  <c r="M848" i="1" s="1"/>
  <c r="L848" i="1"/>
  <c r="N848" i="1" s="1"/>
  <c r="O848" i="1"/>
  <c r="K658" i="1"/>
  <c r="M658" i="1" s="1"/>
  <c r="L658" i="1"/>
  <c r="N658" i="1" s="1"/>
  <c r="O658" i="1"/>
  <c r="K456" i="1"/>
  <c r="M456" i="1" s="1"/>
  <c r="L456" i="1"/>
  <c r="N456" i="1" s="1"/>
  <c r="O456" i="1"/>
  <c r="K778" i="1"/>
  <c r="M778" i="1" s="1"/>
  <c r="L778" i="1"/>
  <c r="N778" i="1" s="1"/>
  <c r="O778" i="1"/>
  <c r="K847" i="1"/>
  <c r="M847" i="1" s="1"/>
  <c r="L847" i="1"/>
  <c r="N847" i="1" s="1"/>
  <c r="O847" i="1"/>
  <c r="K846" i="1"/>
  <c r="M846" i="1" s="1"/>
  <c r="L846" i="1"/>
  <c r="N846" i="1" s="1"/>
  <c r="O846" i="1"/>
  <c r="K657" i="1"/>
  <c r="M657" i="1" s="1"/>
  <c r="L657" i="1"/>
  <c r="N657" i="1" s="1"/>
  <c r="O657" i="1"/>
  <c r="K757" i="1"/>
  <c r="M757" i="1" s="1"/>
  <c r="L757" i="1"/>
  <c r="N757" i="1" s="1"/>
  <c r="O757" i="1"/>
  <c r="K563" i="1"/>
  <c r="M563" i="1" s="1"/>
  <c r="L563" i="1"/>
  <c r="N563" i="1" s="1"/>
  <c r="O563" i="1"/>
  <c r="K697" i="1"/>
  <c r="M697" i="1" s="1"/>
  <c r="L697" i="1"/>
  <c r="N697" i="1" s="1"/>
  <c r="O697" i="1"/>
  <c r="K455" i="1"/>
  <c r="M455" i="1" s="1"/>
  <c r="L455" i="1"/>
  <c r="N455" i="1" s="1"/>
  <c r="O455" i="1"/>
  <c r="K734" i="1"/>
  <c r="M734" i="1" s="1"/>
  <c r="L734" i="1"/>
  <c r="N734" i="1" s="1"/>
  <c r="O734" i="1"/>
  <c r="K831" i="1"/>
  <c r="M831" i="1" s="1"/>
  <c r="L831" i="1"/>
  <c r="N831" i="1" s="1"/>
  <c r="O831" i="1"/>
  <c r="K29" i="1"/>
  <c r="M29" i="1" s="1"/>
  <c r="L29" i="1"/>
  <c r="N29" i="1" s="1"/>
  <c r="O29" i="1"/>
  <c r="K917" i="1"/>
  <c r="M917" i="1" s="1"/>
  <c r="L917" i="1"/>
  <c r="N917" i="1" s="1"/>
  <c r="O917" i="1"/>
  <c r="K164" i="1"/>
  <c r="M164" i="1" s="1"/>
  <c r="L164" i="1"/>
  <c r="N164" i="1" s="1"/>
  <c r="O164" i="1"/>
  <c r="K830" i="1"/>
  <c r="M830" i="1" s="1"/>
  <c r="L830" i="1"/>
  <c r="N830" i="1" s="1"/>
  <c r="O830" i="1"/>
  <c r="K829" i="1"/>
  <c r="M829" i="1" s="1"/>
  <c r="L829" i="1"/>
  <c r="N829" i="1" s="1"/>
  <c r="O829" i="1"/>
  <c r="K620" i="1"/>
  <c r="M620" i="1" s="1"/>
  <c r="L620" i="1"/>
  <c r="N620" i="1" s="1"/>
  <c r="O620" i="1"/>
  <c r="K228" i="1"/>
  <c r="M228" i="1" s="1"/>
  <c r="L228" i="1"/>
  <c r="N228" i="1" s="1"/>
  <c r="O228" i="1"/>
  <c r="K491" i="1"/>
  <c r="M491" i="1" s="1"/>
  <c r="L491" i="1"/>
  <c r="N491" i="1" s="1"/>
  <c r="O491" i="1"/>
  <c r="K696" i="1"/>
  <c r="M696" i="1" s="1"/>
  <c r="L696" i="1"/>
  <c r="N696" i="1" s="1"/>
  <c r="O696" i="1"/>
  <c r="K866" i="1"/>
  <c r="M866" i="1" s="1"/>
  <c r="L866" i="1"/>
  <c r="N866" i="1" s="1"/>
  <c r="O866" i="1"/>
  <c r="K619" i="1"/>
  <c r="M619" i="1" s="1"/>
  <c r="L619" i="1"/>
  <c r="N619" i="1" s="1"/>
  <c r="O619" i="1"/>
  <c r="K618" i="1"/>
  <c r="M618" i="1" s="1"/>
  <c r="L618" i="1"/>
  <c r="N618" i="1" s="1"/>
  <c r="O618" i="1"/>
  <c r="K916" i="1"/>
  <c r="M916" i="1" s="1"/>
  <c r="L916" i="1"/>
  <c r="N916" i="1" s="1"/>
  <c r="O916" i="1"/>
  <c r="K410" i="1"/>
  <c r="M410" i="1" s="1"/>
  <c r="L410" i="1"/>
  <c r="N410" i="1" s="1"/>
  <c r="O410" i="1"/>
  <c r="K733" i="1"/>
  <c r="M733" i="1" s="1"/>
  <c r="L733" i="1"/>
  <c r="N733" i="1" s="1"/>
  <c r="O733" i="1"/>
  <c r="K6" i="1"/>
  <c r="M6" i="1" s="1"/>
  <c r="L6" i="1"/>
  <c r="N6" i="1" s="1"/>
  <c r="O6" i="1"/>
  <c r="K617" i="1"/>
  <c r="M617" i="1" s="1"/>
  <c r="L617" i="1"/>
  <c r="N617" i="1" s="1"/>
  <c r="O617" i="1"/>
  <c r="K475" i="1"/>
  <c r="M475" i="1" s="1"/>
  <c r="L475" i="1"/>
  <c r="N475" i="1" s="1"/>
  <c r="O475" i="1"/>
  <c r="K269" i="1"/>
  <c r="M269" i="1" s="1"/>
  <c r="L269" i="1"/>
  <c r="N269" i="1" s="1"/>
  <c r="O269" i="1"/>
  <c r="K392" i="1"/>
  <c r="M392" i="1" s="1"/>
  <c r="L392" i="1"/>
  <c r="N392" i="1" s="1"/>
  <c r="O392" i="1"/>
  <c r="K695" i="1"/>
  <c r="M695" i="1" s="1"/>
  <c r="L695" i="1"/>
  <c r="N695" i="1" s="1"/>
  <c r="O695" i="1"/>
  <c r="K434" i="1"/>
  <c r="M434" i="1" s="1"/>
  <c r="L434" i="1"/>
  <c r="N434" i="1" s="1"/>
  <c r="O434" i="1"/>
  <c r="K367" i="1"/>
  <c r="M367" i="1" s="1"/>
  <c r="L367" i="1"/>
  <c r="N367" i="1" s="1"/>
  <c r="O367" i="1"/>
  <c r="K915" i="1"/>
  <c r="M915" i="1" s="1"/>
  <c r="L915" i="1"/>
  <c r="N915" i="1" s="1"/>
  <c r="O915" i="1"/>
  <c r="K238" i="1"/>
  <c r="M238" i="1" s="1"/>
  <c r="L238" i="1"/>
  <c r="N238" i="1" s="1"/>
  <c r="O238" i="1"/>
  <c r="W238" i="1" s="1"/>
  <c r="K914" i="1"/>
  <c r="M914" i="1" s="1"/>
  <c r="L914" i="1"/>
  <c r="N914" i="1" s="1"/>
  <c r="O914" i="1"/>
  <c r="K544" i="1"/>
  <c r="M544" i="1" s="1"/>
  <c r="L544" i="1"/>
  <c r="N544" i="1" s="1"/>
  <c r="O544" i="1"/>
  <c r="K454" i="1"/>
  <c r="M454" i="1" s="1"/>
  <c r="L454" i="1"/>
  <c r="N454" i="1" s="1"/>
  <c r="O454" i="1"/>
  <c r="K453" i="1"/>
  <c r="M453" i="1" s="1"/>
  <c r="L453" i="1"/>
  <c r="N453" i="1" s="1"/>
  <c r="O453" i="1"/>
  <c r="K64" i="1"/>
  <c r="M64" i="1" s="1"/>
  <c r="L64" i="1"/>
  <c r="N64" i="1" s="1"/>
  <c r="O64" i="1"/>
  <c r="K35" i="1"/>
  <c r="M35" i="1" s="1"/>
  <c r="L35" i="1"/>
  <c r="N35" i="1" s="1"/>
  <c r="O35" i="1"/>
  <c r="W35" i="1" s="1"/>
  <c r="K892" i="1"/>
  <c r="M892" i="1" s="1"/>
  <c r="L892" i="1"/>
  <c r="N892" i="1" s="1"/>
  <c r="O892" i="1"/>
  <c r="K756" i="1"/>
  <c r="M756" i="1" s="1"/>
  <c r="L756" i="1"/>
  <c r="N756" i="1" s="1"/>
  <c r="O756" i="1"/>
  <c r="K656" i="1"/>
  <c r="M656" i="1" s="1"/>
  <c r="L656" i="1"/>
  <c r="N656" i="1" s="1"/>
  <c r="O656" i="1"/>
  <c r="K828" i="1"/>
  <c r="M828" i="1" s="1"/>
  <c r="L828" i="1"/>
  <c r="N828" i="1" s="1"/>
  <c r="O828" i="1"/>
  <c r="K12" i="1"/>
  <c r="M12" i="1" s="1"/>
  <c r="L12" i="1"/>
  <c r="N12" i="1" s="1"/>
  <c r="O12" i="1"/>
  <c r="W10" i="1" s="1"/>
  <c r="K308" i="1"/>
  <c r="M308" i="1" s="1"/>
  <c r="L308" i="1"/>
  <c r="N308" i="1" s="1"/>
  <c r="O308" i="1"/>
  <c r="K210" i="1"/>
  <c r="M210" i="1" s="1"/>
  <c r="L210" i="1"/>
  <c r="N210" i="1" s="1"/>
  <c r="O210" i="1"/>
  <c r="K305" i="1"/>
  <c r="M305" i="1" s="1"/>
  <c r="L305" i="1"/>
  <c r="N305" i="1" s="1"/>
  <c r="O305" i="1"/>
  <c r="K509" i="1"/>
  <c r="M509" i="1" s="1"/>
  <c r="L509" i="1"/>
  <c r="N509" i="1" s="1"/>
  <c r="O509" i="1"/>
  <c r="K56" i="1"/>
  <c r="M56" i="1" s="1"/>
  <c r="L56" i="1"/>
  <c r="N56" i="1" s="1"/>
  <c r="O56" i="1"/>
  <c r="K391" i="1"/>
  <c r="M391" i="1" s="1"/>
  <c r="L391" i="1"/>
  <c r="N391" i="1" s="1"/>
  <c r="O391" i="1"/>
  <c r="K201" i="1"/>
  <c r="M201" i="1" s="1"/>
  <c r="L201" i="1"/>
  <c r="N201" i="1" s="1"/>
  <c r="O201" i="1"/>
  <c r="K390" i="1"/>
  <c r="M390" i="1" s="1"/>
  <c r="L390" i="1"/>
  <c r="N390" i="1" s="1"/>
  <c r="O390" i="1"/>
  <c r="K595" i="1"/>
  <c r="M595" i="1" s="1"/>
  <c r="L595" i="1"/>
  <c r="N595" i="1" s="1"/>
  <c r="O595" i="1"/>
  <c r="K732" i="1"/>
  <c r="M732" i="1" s="1"/>
  <c r="L732" i="1"/>
  <c r="N732" i="1" s="1"/>
  <c r="O732" i="1"/>
  <c r="K119" i="1"/>
  <c r="M119" i="1" s="1"/>
  <c r="L119" i="1"/>
  <c r="N119" i="1" s="1"/>
  <c r="O119" i="1"/>
  <c r="K220" i="1"/>
  <c r="M220" i="1" s="1"/>
  <c r="L220" i="1"/>
  <c r="N220" i="1" s="1"/>
  <c r="O220" i="1"/>
  <c r="K152" i="1"/>
  <c r="M152" i="1" s="1"/>
  <c r="L152" i="1"/>
  <c r="N152" i="1" s="1"/>
  <c r="O152" i="1"/>
  <c r="K355" i="1"/>
  <c r="M355" i="1" s="1"/>
  <c r="L355" i="1"/>
  <c r="N355" i="1" s="1"/>
  <c r="O355" i="1"/>
  <c r="K89" i="1"/>
  <c r="M89" i="1" s="1"/>
  <c r="L89" i="1"/>
  <c r="N89" i="1" s="1"/>
  <c r="O89" i="1"/>
  <c r="K377" i="1"/>
  <c r="M377" i="1" s="1"/>
  <c r="L377" i="1"/>
  <c r="N377" i="1" s="1"/>
  <c r="O377" i="1"/>
  <c r="K331" i="1"/>
  <c r="M331" i="1" s="1"/>
  <c r="L331" i="1"/>
  <c r="N331" i="1" s="1"/>
  <c r="O331" i="1"/>
  <c r="K474" i="1"/>
  <c r="M474" i="1" s="1"/>
  <c r="L474" i="1"/>
  <c r="N474" i="1" s="1"/>
  <c r="O474" i="1"/>
  <c r="K9" i="1"/>
  <c r="M9" i="1" s="1"/>
  <c r="L9" i="1"/>
  <c r="N9" i="1" s="1"/>
  <c r="O9" i="1"/>
  <c r="K376" i="1"/>
  <c r="M376" i="1" s="1"/>
  <c r="L376" i="1"/>
  <c r="N376" i="1" s="1"/>
  <c r="O376" i="1"/>
  <c r="K61" i="1"/>
  <c r="M61" i="1" s="1"/>
  <c r="L61" i="1"/>
  <c r="N61" i="1" s="1"/>
  <c r="O61" i="1"/>
  <c r="W61" i="1" s="1"/>
  <c r="K845" i="1"/>
  <c r="M845" i="1" s="1"/>
  <c r="L845" i="1"/>
  <c r="N845" i="1" s="1"/>
  <c r="O845" i="1"/>
  <c r="K865" i="1"/>
  <c r="M865" i="1" s="1"/>
  <c r="L865" i="1"/>
  <c r="N865" i="1" s="1"/>
  <c r="O865" i="1"/>
  <c r="K594" i="1"/>
  <c r="M594" i="1" s="1"/>
  <c r="L594" i="1"/>
  <c r="N594" i="1" s="1"/>
  <c r="O594" i="1"/>
  <c r="W586" i="1" s="1"/>
  <c r="K433" i="1"/>
  <c r="M433" i="1" s="1"/>
  <c r="L433" i="1"/>
  <c r="N433" i="1" s="1"/>
  <c r="O433" i="1"/>
  <c r="K5" i="1"/>
  <c r="M5" i="1" s="1"/>
  <c r="L5" i="1"/>
  <c r="N5" i="1" s="1"/>
  <c r="O5" i="1"/>
  <c r="K366" i="1"/>
  <c r="M366" i="1" s="1"/>
  <c r="L366" i="1"/>
  <c r="N366" i="1" s="1"/>
  <c r="O366" i="1"/>
  <c r="K237" i="1"/>
  <c r="M237" i="1" s="1"/>
  <c r="L237" i="1"/>
  <c r="N237" i="1" s="1"/>
  <c r="O237" i="1"/>
  <c r="K52" i="1"/>
  <c r="M52" i="1" s="1"/>
  <c r="L52" i="1"/>
  <c r="N52" i="1" s="1"/>
  <c r="O52" i="1"/>
  <c r="K126" i="1"/>
  <c r="M126" i="1" s="1"/>
  <c r="L126" i="1"/>
  <c r="N126" i="1" s="1"/>
  <c r="O126" i="1"/>
  <c r="K814" i="1"/>
  <c r="M814" i="1" s="1"/>
  <c r="L814" i="1"/>
  <c r="N814" i="1" s="1"/>
  <c r="O814" i="1"/>
  <c r="K60" i="1"/>
  <c r="M60" i="1" s="1"/>
  <c r="L60" i="1"/>
  <c r="N60" i="1" s="1"/>
  <c r="O60" i="1"/>
  <c r="K777" i="1"/>
  <c r="M777" i="1" s="1"/>
  <c r="L777" i="1"/>
  <c r="N777" i="1" s="1"/>
  <c r="O777" i="1"/>
  <c r="K694" i="1"/>
  <c r="M694" i="1" s="1"/>
  <c r="L694" i="1"/>
  <c r="N694" i="1" s="1"/>
  <c r="O694" i="1"/>
  <c r="K776" i="1"/>
  <c r="M776" i="1" s="1"/>
  <c r="L776" i="1"/>
  <c r="N776" i="1" s="1"/>
  <c r="O776" i="1"/>
  <c r="K693" i="1"/>
  <c r="M693" i="1" s="1"/>
  <c r="L693" i="1"/>
  <c r="N693" i="1" s="1"/>
  <c r="O693" i="1"/>
  <c r="K125" i="1"/>
  <c r="M125" i="1" s="1"/>
  <c r="L125" i="1"/>
  <c r="N125" i="1" s="1"/>
  <c r="O125" i="1"/>
  <c r="K236" i="1"/>
  <c r="M236" i="1" s="1"/>
  <c r="L236" i="1"/>
  <c r="N236" i="1" s="1"/>
  <c r="O236" i="1"/>
  <c r="K409" i="1"/>
  <c r="M409" i="1" s="1"/>
  <c r="L409" i="1"/>
  <c r="N409" i="1" s="1"/>
  <c r="O409" i="1"/>
  <c r="K252" i="1"/>
  <c r="M252" i="1" s="1"/>
  <c r="L252" i="1"/>
  <c r="N252" i="1" s="1"/>
  <c r="O252" i="1"/>
  <c r="K864" i="1"/>
  <c r="M864" i="1" s="1"/>
  <c r="L864" i="1"/>
  <c r="N864" i="1" s="1"/>
  <c r="O864" i="1"/>
  <c r="K131" i="1"/>
  <c r="M131" i="1" s="1"/>
  <c r="L131" i="1"/>
  <c r="N131" i="1" s="1"/>
  <c r="O131" i="1"/>
  <c r="W129" i="1" s="1"/>
  <c r="K692" i="1"/>
  <c r="M692" i="1" s="1"/>
  <c r="L692" i="1"/>
  <c r="N692" i="1" s="1"/>
  <c r="O692" i="1"/>
  <c r="K206" i="1"/>
  <c r="M206" i="1" s="1"/>
  <c r="L206" i="1"/>
  <c r="N206" i="1" s="1"/>
  <c r="O206" i="1"/>
  <c r="K913" i="1"/>
  <c r="M913" i="1" s="1"/>
  <c r="L913" i="1"/>
  <c r="N913" i="1" s="1"/>
  <c r="O913" i="1"/>
  <c r="K543" i="1"/>
  <c r="M543" i="1" s="1"/>
  <c r="L543" i="1"/>
  <c r="N543" i="1" s="1"/>
  <c r="O543" i="1"/>
  <c r="K36" i="1"/>
  <c r="M36" i="1" s="1"/>
  <c r="L36" i="1"/>
  <c r="N36" i="1" s="1"/>
  <c r="O36" i="1"/>
  <c r="K542" i="1"/>
  <c r="M542" i="1" s="1"/>
  <c r="L542" i="1"/>
  <c r="N542" i="1" s="1"/>
  <c r="O542" i="1"/>
  <c r="K844" i="1"/>
  <c r="M844" i="1" s="1"/>
  <c r="L844" i="1"/>
  <c r="N844" i="1" s="1"/>
  <c r="O844" i="1"/>
  <c r="K655" i="1"/>
  <c r="M655" i="1" s="1"/>
  <c r="L655" i="1"/>
  <c r="N655" i="1" s="1"/>
  <c r="O655" i="1"/>
  <c r="K166" i="1"/>
  <c r="M166" i="1" s="1"/>
  <c r="L166" i="1"/>
  <c r="N166" i="1" s="1"/>
  <c r="O166" i="1"/>
  <c r="W166" i="1" s="1"/>
  <c r="K654" i="1"/>
  <c r="M654" i="1" s="1"/>
  <c r="L654" i="1"/>
  <c r="N654" i="1" s="1"/>
  <c r="O654" i="1"/>
  <c r="K235" i="1"/>
  <c r="M235" i="1" s="1"/>
  <c r="L235" i="1"/>
  <c r="N235" i="1" s="1"/>
  <c r="O235" i="1"/>
  <c r="K251" i="1"/>
  <c r="M251" i="1" s="1"/>
  <c r="L251" i="1"/>
  <c r="N251" i="1" s="1"/>
  <c r="O251" i="1"/>
  <c r="K813" i="1"/>
  <c r="M813" i="1" s="1"/>
  <c r="L813" i="1"/>
  <c r="N813" i="1" s="1"/>
  <c r="O813" i="1"/>
  <c r="K163" i="1"/>
  <c r="M163" i="1" s="1"/>
  <c r="L163" i="1"/>
  <c r="N163" i="1" s="1"/>
  <c r="O163" i="1"/>
  <c r="K562" i="1"/>
  <c r="M562" i="1" s="1"/>
  <c r="L562" i="1"/>
  <c r="N562" i="1" s="1"/>
  <c r="O562" i="1"/>
  <c r="K197" i="1"/>
  <c r="M197" i="1" s="1"/>
  <c r="L197" i="1"/>
  <c r="N197" i="1" s="1"/>
  <c r="O197" i="1"/>
  <c r="W194" i="1" s="1"/>
  <c r="K100" i="1"/>
  <c r="M100" i="1" s="1"/>
  <c r="L100" i="1"/>
  <c r="N100" i="1" s="1"/>
  <c r="O100" i="1"/>
  <c r="K490" i="1"/>
  <c r="M490" i="1" s="1"/>
  <c r="L490" i="1"/>
  <c r="N490" i="1" s="1"/>
  <c r="O490" i="1"/>
  <c r="K282" i="1"/>
  <c r="M282" i="1" s="1"/>
  <c r="L282" i="1"/>
  <c r="N282" i="1" s="1"/>
  <c r="O282" i="1"/>
  <c r="K912" i="1"/>
  <c r="M912" i="1" s="1"/>
  <c r="L912" i="1"/>
  <c r="N912" i="1" s="1"/>
  <c r="O912" i="1"/>
  <c r="K593" i="1"/>
  <c r="M593" i="1" s="1"/>
  <c r="L593" i="1"/>
  <c r="N593" i="1" s="1"/>
  <c r="O593" i="1"/>
  <c r="K297" i="1"/>
  <c r="M297" i="1" s="1"/>
  <c r="L297" i="1"/>
  <c r="N297" i="1" s="1"/>
  <c r="O297" i="1"/>
  <c r="K473" i="1"/>
  <c r="M473" i="1" s="1"/>
  <c r="L473" i="1"/>
  <c r="N473" i="1" s="1"/>
  <c r="O473" i="1"/>
  <c r="K520" i="1"/>
  <c r="M520" i="1" s="1"/>
  <c r="L520" i="1"/>
  <c r="N520" i="1" s="1"/>
  <c r="O520" i="1"/>
  <c r="K452" i="1"/>
  <c r="M452" i="1" s="1"/>
  <c r="L452" i="1"/>
  <c r="N452" i="1" s="1"/>
  <c r="O452" i="1"/>
  <c r="K653" i="1"/>
  <c r="M653" i="1" s="1"/>
  <c r="L653" i="1"/>
  <c r="N653" i="1" s="1"/>
  <c r="O653" i="1"/>
  <c r="K203" i="1"/>
  <c r="M203" i="1" s="1"/>
  <c r="L203" i="1"/>
  <c r="N203" i="1" s="1"/>
  <c r="O203" i="1"/>
  <c r="K891" i="1"/>
  <c r="M891" i="1" s="1"/>
  <c r="L891" i="1"/>
  <c r="N891" i="1" s="1"/>
  <c r="O891" i="1"/>
  <c r="K890" i="1"/>
  <c r="M890" i="1" s="1"/>
  <c r="L890" i="1"/>
  <c r="N890" i="1" s="1"/>
  <c r="O890" i="1"/>
  <c r="K227" i="1"/>
  <c r="M227" i="1" s="1"/>
  <c r="L227" i="1"/>
  <c r="N227" i="1" s="1"/>
  <c r="O227" i="1"/>
  <c r="K889" i="1"/>
  <c r="M889" i="1" s="1"/>
  <c r="L889" i="1"/>
  <c r="N889" i="1" s="1"/>
  <c r="O889" i="1"/>
  <c r="K389" i="1"/>
  <c r="M389" i="1" s="1"/>
  <c r="L389" i="1"/>
  <c r="N389" i="1" s="1"/>
  <c r="O389" i="1"/>
  <c r="K508" i="1"/>
  <c r="M508" i="1" s="1"/>
  <c r="L508" i="1"/>
  <c r="N508" i="1" s="1"/>
  <c r="O508" i="1"/>
  <c r="W509" i="1" s="1"/>
  <c r="K911" i="1"/>
  <c r="M911" i="1" s="1"/>
  <c r="L911" i="1"/>
  <c r="N911" i="1" s="1"/>
  <c r="O911" i="1"/>
  <c r="K888" i="1"/>
  <c r="M888" i="1" s="1"/>
  <c r="L888" i="1"/>
  <c r="N888" i="1" s="1"/>
  <c r="O888" i="1"/>
  <c r="K395" i="1"/>
  <c r="M395" i="1" s="1"/>
  <c r="L395" i="1"/>
  <c r="N395" i="1" s="1"/>
  <c r="O395" i="1"/>
  <c r="K541" i="1"/>
  <c r="M541" i="1" s="1"/>
  <c r="L541" i="1"/>
  <c r="N541" i="1" s="1"/>
  <c r="O541" i="1"/>
  <c r="K408" i="1"/>
  <c r="M408" i="1" s="1"/>
  <c r="L408" i="1"/>
  <c r="N408" i="1" s="1"/>
  <c r="O408" i="1"/>
  <c r="K910" i="1"/>
  <c r="M910" i="1" s="1"/>
  <c r="L910" i="1"/>
  <c r="N910" i="1" s="1"/>
  <c r="O910" i="1"/>
  <c r="K540" i="1"/>
  <c r="M540" i="1" s="1"/>
  <c r="L540" i="1"/>
  <c r="N540" i="1" s="1"/>
  <c r="O540" i="1"/>
  <c r="K313" i="1"/>
  <c r="M313" i="1" s="1"/>
  <c r="L313" i="1"/>
  <c r="N313" i="1" s="1"/>
  <c r="O313" i="1"/>
  <c r="K432" i="1"/>
  <c r="M432" i="1" s="1"/>
  <c r="L432" i="1"/>
  <c r="N432" i="1" s="1"/>
  <c r="O432" i="1"/>
  <c r="W432" i="1" s="1"/>
  <c r="K561" i="1"/>
  <c r="M561" i="1" s="1"/>
  <c r="L561" i="1"/>
  <c r="N561" i="1" s="1"/>
  <c r="O561" i="1"/>
  <c r="K592" i="1"/>
  <c r="M592" i="1" s="1"/>
  <c r="L592" i="1"/>
  <c r="N592" i="1" s="1"/>
  <c r="O592" i="1"/>
  <c r="K260" i="1"/>
  <c r="M260" i="1" s="1"/>
  <c r="L260" i="1"/>
  <c r="N260" i="1" s="1"/>
  <c r="O260" i="1"/>
  <c r="K296" i="1"/>
  <c r="M296" i="1" s="1"/>
  <c r="L296" i="1"/>
  <c r="N296" i="1" s="1"/>
  <c r="O296" i="1"/>
  <c r="K489" i="1"/>
  <c r="M489" i="1" s="1"/>
  <c r="L489" i="1"/>
  <c r="N489" i="1" s="1"/>
  <c r="O489" i="1"/>
  <c r="W493" i="1" s="1"/>
  <c r="K691" i="1"/>
  <c r="M691" i="1" s="1"/>
  <c r="L691" i="1"/>
  <c r="N691" i="1" s="1"/>
  <c r="O691" i="1"/>
  <c r="K488" i="1"/>
  <c r="M488" i="1" s="1"/>
  <c r="L488" i="1"/>
  <c r="N488" i="1" s="1"/>
  <c r="O488" i="1"/>
  <c r="W494" i="1" s="1"/>
  <c r="K151" i="1"/>
  <c r="M151" i="1" s="1"/>
  <c r="L151" i="1"/>
  <c r="N151" i="1" s="1"/>
  <c r="O151" i="1"/>
  <c r="W151" i="1" s="1"/>
  <c r="K539" i="1"/>
  <c r="M539" i="1" s="1"/>
  <c r="L539" i="1"/>
  <c r="N539" i="1" s="1"/>
  <c r="O539" i="1"/>
  <c r="K150" i="1"/>
  <c r="M150" i="1" s="1"/>
  <c r="L150" i="1"/>
  <c r="N150" i="1" s="1"/>
  <c r="O150" i="1"/>
  <c r="K690" i="1"/>
  <c r="M690" i="1" s="1"/>
  <c r="L690" i="1"/>
  <c r="N690" i="1" s="1"/>
  <c r="O690" i="1"/>
  <c r="K616" i="1"/>
  <c r="M616" i="1" s="1"/>
  <c r="L616" i="1"/>
  <c r="N616" i="1" s="1"/>
  <c r="O616" i="1"/>
  <c r="K99" i="1"/>
  <c r="M99" i="1" s="1"/>
  <c r="L99" i="1"/>
  <c r="N99" i="1" s="1"/>
  <c r="O99" i="1"/>
  <c r="K200" i="1"/>
  <c r="M200" i="1" s="1"/>
  <c r="L200" i="1"/>
  <c r="N200" i="1" s="1"/>
  <c r="O200" i="1"/>
  <c r="K312" i="1"/>
  <c r="M312" i="1" s="1"/>
  <c r="L312" i="1"/>
  <c r="N312" i="1" s="1"/>
  <c r="O312" i="1"/>
  <c r="K827" i="1"/>
  <c r="M827" i="1" s="1"/>
  <c r="L827" i="1"/>
  <c r="N827" i="1" s="1"/>
  <c r="O827" i="1"/>
  <c r="K615" i="1"/>
  <c r="M615" i="1" s="1"/>
  <c r="L615" i="1"/>
  <c r="N615" i="1" s="1"/>
  <c r="O615" i="1"/>
  <c r="K812" i="1"/>
  <c r="M812" i="1" s="1"/>
  <c r="L812" i="1"/>
  <c r="N812" i="1" s="1"/>
  <c r="O812" i="1"/>
  <c r="K775" i="1"/>
  <c r="M775" i="1" s="1"/>
  <c r="L775" i="1"/>
  <c r="N775" i="1" s="1"/>
  <c r="O775" i="1"/>
  <c r="K113" i="1"/>
  <c r="M113" i="1" s="1"/>
  <c r="L113" i="1"/>
  <c r="N113" i="1" s="1"/>
  <c r="O113" i="1"/>
  <c r="W112" i="1" s="1"/>
  <c r="K226" i="1"/>
  <c r="M226" i="1" s="1"/>
  <c r="L226" i="1"/>
  <c r="N226" i="1" s="1"/>
  <c r="O226" i="1"/>
  <c r="W230" i="1" s="1"/>
  <c r="K394" i="1"/>
  <c r="M394" i="1" s="1"/>
  <c r="L394" i="1"/>
  <c r="N394" i="1" s="1"/>
  <c r="O394" i="1"/>
  <c r="K689" i="1"/>
  <c r="M689" i="1" s="1"/>
  <c r="L689" i="1"/>
  <c r="N689" i="1" s="1"/>
  <c r="O689" i="1"/>
  <c r="K75" i="1"/>
  <c r="M75" i="1" s="1"/>
  <c r="L75" i="1"/>
  <c r="N75" i="1" s="1"/>
  <c r="O75" i="1"/>
  <c r="K652" i="1"/>
  <c r="M652" i="1" s="1"/>
  <c r="L652" i="1"/>
  <c r="N652" i="1" s="1"/>
  <c r="O652" i="1"/>
  <c r="K11" i="1"/>
  <c r="M11" i="1" s="1"/>
  <c r="L11" i="1"/>
  <c r="N11" i="1" s="1"/>
  <c r="O11" i="1"/>
  <c r="W11" i="1" s="1"/>
  <c r="K887" i="1"/>
  <c r="M887" i="1" s="1"/>
  <c r="L887" i="1"/>
  <c r="N887" i="1" s="1"/>
  <c r="O887" i="1"/>
  <c r="K472" i="1"/>
  <c r="M472" i="1" s="1"/>
  <c r="L472" i="1"/>
  <c r="N472" i="1" s="1"/>
  <c r="O472" i="1"/>
  <c r="W472" i="1" s="1"/>
  <c r="K843" i="1"/>
  <c r="M843" i="1" s="1"/>
  <c r="L843" i="1"/>
  <c r="N843" i="1" s="1"/>
  <c r="O843" i="1"/>
  <c r="K159" i="1"/>
  <c r="M159" i="1" s="1"/>
  <c r="L159" i="1"/>
  <c r="N159" i="1" s="1"/>
  <c r="O159" i="1"/>
  <c r="K137" i="1"/>
  <c r="M137" i="1" s="1"/>
  <c r="L137" i="1"/>
  <c r="N137" i="1" s="1"/>
  <c r="O137" i="1"/>
  <c r="W137" i="1" s="1"/>
  <c r="K591" i="1"/>
  <c r="M591" i="1" s="1"/>
  <c r="L591" i="1"/>
  <c r="N591" i="1" s="1"/>
  <c r="O591" i="1"/>
  <c r="K590" i="1"/>
  <c r="M590" i="1" s="1"/>
  <c r="L590" i="1"/>
  <c r="N590" i="1" s="1"/>
  <c r="O590" i="1"/>
  <c r="K354" i="1"/>
  <c r="M354" i="1" s="1"/>
  <c r="L354" i="1"/>
  <c r="N354" i="1" s="1"/>
  <c r="O354" i="1"/>
  <c r="K323" i="1"/>
  <c r="M323" i="1" s="1"/>
  <c r="L323" i="1"/>
  <c r="N323" i="1" s="1"/>
  <c r="O323" i="1"/>
  <c r="K295" i="1"/>
  <c r="M295" i="1" s="1"/>
  <c r="L295" i="1"/>
  <c r="N295" i="1" s="1"/>
  <c r="O295" i="1"/>
  <c r="K863" i="1"/>
  <c r="M863" i="1" s="1"/>
  <c r="L863" i="1"/>
  <c r="N863" i="1" s="1"/>
  <c r="O863" i="1"/>
  <c r="K44" i="1"/>
  <c r="M44" i="1" s="1"/>
  <c r="L44" i="1"/>
  <c r="N44" i="1" s="1"/>
  <c r="O44" i="1"/>
  <c r="K353" i="1"/>
  <c r="M353" i="1" s="1"/>
  <c r="L353" i="1"/>
  <c r="N353" i="1" s="1"/>
  <c r="O353" i="1"/>
  <c r="K688" i="1"/>
  <c r="M688" i="1" s="1"/>
  <c r="L688" i="1"/>
  <c r="N688" i="1" s="1"/>
  <c r="O688" i="1"/>
  <c r="K136" i="1"/>
  <c r="M136" i="1" s="1"/>
  <c r="L136" i="1"/>
  <c r="N136" i="1" s="1"/>
  <c r="O136" i="1"/>
  <c r="K538" i="1"/>
  <c r="M538" i="1" s="1"/>
  <c r="L538" i="1"/>
  <c r="N538" i="1" s="1"/>
  <c r="O538" i="1"/>
  <c r="W541" i="1" s="1"/>
  <c r="K49" i="1"/>
  <c r="M49" i="1" s="1"/>
  <c r="L49" i="1"/>
  <c r="N49" i="1" s="1"/>
  <c r="O49" i="1"/>
  <c r="W49" i="1" s="1"/>
  <c r="K375" i="1"/>
  <c r="M375" i="1" s="1"/>
  <c r="L375" i="1"/>
  <c r="N375" i="1" s="1"/>
  <c r="O375" i="1"/>
  <c r="K209" i="1"/>
  <c r="M209" i="1" s="1"/>
  <c r="L209" i="1"/>
  <c r="N209" i="1" s="1"/>
  <c r="O209" i="1"/>
  <c r="W209" i="1" s="1"/>
  <c r="K487" i="1"/>
  <c r="M487" i="1" s="1"/>
  <c r="L487" i="1"/>
  <c r="N487" i="1" s="1"/>
  <c r="O487" i="1"/>
  <c r="K795" i="1"/>
  <c r="M795" i="1" s="1"/>
  <c r="L795" i="1"/>
  <c r="N795" i="1" s="1"/>
  <c r="O795" i="1"/>
  <c r="K135" i="1"/>
  <c r="M135" i="1" s="1"/>
  <c r="L135" i="1"/>
  <c r="N135" i="1" s="1"/>
  <c r="O135" i="1"/>
  <c r="W133" i="1" s="1"/>
  <c r="K731" i="1"/>
  <c r="M731" i="1" s="1"/>
  <c r="L731" i="1"/>
  <c r="N731" i="1" s="1"/>
  <c r="O731" i="1"/>
  <c r="K281" i="1"/>
  <c r="M281" i="1" s="1"/>
  <c r="L281" i="1"/>
  <c r="N281" i="1" s="1"/>
  <c r="O281" i="1"/>
  <c r="W274" i="1" s="1"/>
  <c r="K909" i="1"/>
  <c r="M909" i="1" s="1"/>
  <c r="L909" i="1"/>
  <c r="N909" i="1" s="1"/>
  <c r="O909" i="1"/>
  <c r="K284" i="1"/>
  <c r="M284" i="1" s="1"/>
  <c r="L284" i="1"/>
  <c r="N284" i="1" s="1"/>
  <c r="O284" i="1"/>
  <c r="K28" i="1"/>
  <c r="M28" i="1" s="1"/>
  <c r="L28" i="1"/>
  <c r="N28" i="1" s="1"/>
  <c r="O28" i="1"/>
  <c r="W27" i="1" s="1"/>
  <c r="K234" i="1"/>
  <c r="M234" i="1" s="1"/>
  <c r="L234" i="1"/>
  <c r="N234" i="1" s="1"/>
  <c r="O234" i="1"/>
  <c r="K431" i="1"/>
  <c r="M431" i="1" s="1"/>
  <c r="L431" i="1"/>
  <c r="N431" i="1" s="1"/>
  <c r="O431" i="1"/>
  <c r="W433" i="1" s="1"/>
  <c r="K46" i="1"/>
  <c r="M46" i="1" s="1"/>
  <c r="L46" i="1"/>
  <c r="N46" i="1" s="1"/>
  <c r="O46" i="1"/>
  <c r="W46" i="1" s="1"/>
  <c r="K338" i="1"/>
  <c r="M338" i="1" s="1"/>
  <c r="L338" i="1"/>
  <c r="N338" i="1" s="1"/>
  <c r="O338" i="1"/>
  <c r="K59" i="1"/>
  <c r="M59" i="1" s="1"/>
  <c r="L59" i="1"/>
  <c r="N59" i="1" s="1"/>
  <c r="O59" i="1"/>
  <c r="K560" i="1"/>
  <c r="M560" i="1" s="1"/>
  <c r="L560" i="1"/>
  <c r="N560" i="1" s="1"/>
  <c r="O560" i="1"/>
  <c r="K519" i="1"/>
  <c r="M519" i="1" s="1"/>
  <c r="L519" i="1"/>
  <c r="N519" i="1" s="1"/>
  <c r="O519" i="1"/>
  <c r="K755" i="1"/>
  <c r="M755" i="1" s="1"/>
  <c r="L755" i="1"/>
  <c r="N755" i="1" s="1"/>
  <c r="O755" i="1"/>
  <c r="K342" i="1"/>
  <c r="M342" i="1" s="1"/>
  <c r="L342" i="1"/>
  <c r="N342" i="1" s="1"/>
  <c r="O342" i="1"/>
  <c r="K187" i="1"/>
  <c r="M187" i="1" s="1"/>
  <c r="L187" i="1"/>
  <c r="N187" i="1" s="1"/>
  <c r="O187" i="1"/>
  <c r="K196" i="1"/>
  <c r="M196" i="1" s="1"/>
  <c r="L196" i="1"/>
  <c r="N196" i="1" s="1"/>
  <c r="O196" i="1"/>
  <c r="K365" i="1"/>
  <c r="M365" i="1" s="1"/>
  <c r="L365" i="1"/>
  <c r="N365" i="1" s="1"/>
  <c r="O365" i="1"/>
  <c r="K687" i="1"/>
  <c r="M687" i="1" s="1"/>
  <c r="L687" i="1"/>
  <c r="N687" i="1" s="1"/>
  <c r="O687" i="1"/>
  <c r="K686" i="1"/>
  <c r="M686" i="1" s="1"/>
  <c r="L686" i="1"/>
  <c r="N686" i="1" s="1"/>
  <c r="O686" i="1"/>
  <c r="K811" i="1"/>
  <c r="M811" i="1" s="1"/>
  <c r="L811" i="1"/>
  <c r="N811" i="1" s="1"/>
  <c r="O811" i="1"/>
  <c r="K589" i="1"/>
  <c r="M589" i="1" s="1"/>
  <c r="L589" i="1"/>
  <c r="N589" i="1" s="1"/>
  <c r="O589" i="1"/>
  <c r="K407" i="1"/>
  <c r="M407" i="1" s="1"/>
  <c r="L407" i="1"/>
  <c r="N407" i="1" s="1"/>
  <c r="O407" i="1"/>
  <c r="K685" i="1"/>
  <c r="M685" i="1" s="1"/>
  <c r="L685" i="1"/>
  <c r="N685" i="1" s="1"/>
  <c r="O685" i="1"/>
  <c r="K451" i="1"/>
  <c r="M451" i="1" s="1"/>
  <c r="L451" i="1"/>
  <c r="N451" i="1" s="1"/>
  <c r="O451" i="1"/>
  <c r="K259" i="1"/>
  <c r="M259" i="1" s="1"/>
  <c r="L259" i="1"/>
  <c r="N259" i="1" s="1"/>
  <c r="O259" i="1"/>
  <c r="K862" i="1"/>
  <c r="M862" i="1" s="1"/>
  <c r="L862" i="1"/>
  <c r="N862" i="1" s="1"/>
  <c r="O862" i="1"/>
  <c r="K810" i="1"/>
  <c r="M810" i="1" s="1"/>
  <c r="L810" i="1"/>
  <c r="N810" i="1" s="1"/>
  <c r="O810" i="1"/>
  <c r="K388" i="1"/>
  <c r="M388" i="1" s="1"/>
  <c r="L388" i="1"/>
  <c r="N388" i="1" s="1"/>
  <c r="O388" i="1"/>
  <c r="K774" i="1"/>
  <c r="M774" i="1" s="1"/>
  <c r="L774" i="1"/>
  <c r="N774" i="1" s="1"/>
  <c r="O774" i="1"/>
  <c r="K809" i="1"/>
  <c r="M809" i="1" s="1"/>
  <c r="L809" i="1"/>
  <c r="N809" i="1" s="1"/>
  <c r="O809" i="1"/>
  <c r="K684" i="1"/>
  <c r="M684" i="1" s="1"/>
  <c r="L684" i="1"/>
  <c r="N684" i="1" s="1"/>
  <c r="O684" i="1"/>
  <c r="K842" i="1"/>
  <c r="M842" i="1" s="1"/>
  <c r="L842" i="1"/>
  <c r="N842" i="1" s="1"/>
  <c r="O842" i="1"/>
  <c r="K588" i="1"/>
  <c r="M588" i="1" s="1"/>
  <c r="L588" i="1"/>
  <c r="N588" i="1" s="1"/>
  <c r="O588" i="1"/>
  <c r="K387" i="1"/>
  <c r="M387" i="1" s="1"/>
  <c r="L387" i="1"/>
  <c r="N387" i="1" s="1"/>
  <c r="O387" i="1"/>
  <c r="K908" i="1"/>
  <c r="M908" i="1" s="1"/>
  <c r="L908" i="1"/>
  <c r="N908" i="1" s="1"/>
  <c r="O908" i="1"/>
  <c r="K280" i="1"/>
  <c r="M280" i="1" s="1"/>
  <c r="L280" i="1"/>
  <c r="N280" i="1" s="1"/>
  <c r="O280" i="1"/>
  <c r="K794" i="1"/>
  <c r="M794" i="1" s="1"/>
  <c r="L794" i="1"/>
  <c r="N794" i="1" s="1"/>
  <c r="O794" i="1"/>
  <c r="K559" i="1"/>
  <c r="M559" i="1" s="1"/>
  <c r="L559" i="1"/>
  <c r="N559" i="1" s="1"/>
  <c r="O559" i="1"/>
  <c r="K861" i="1"/>
  <c r="M861" i="1" s="1"/>
  <c r="L861" i="1"/>
  <c r="N861" i="1" s="1"/>
  <c r="O861" i="1"/>
  <c r="K155" i="1"/>
  <c r="M155" i="1" s="1"/>
  <c r="L155" i="1"/>
  <c r="N155" i="1" s="1"/>
  <c r="O155" i="1"/>
  <c r="W153" i="1" s="1"/>
  <c r="K907" i="1"/>
  <c r="M907" i="1" s="1"/>
  <c r="L907" i="1"/>
  <c r="N907" i="1" s="1"/>
  <c r="O907" i="1"/>
  <c r="K886" i="1"/>
  <c r="M886" i="1" s="1"/>
  <c r="L886" i="1"/>
  <c r="N886" i="1" s="1"/>
  <c r="O886" i="1"/>
  <c r="K430" i="1"/>
  <c r="M430" i="1" s="1"/>
  <c r="L430" i="1"/>
  <c r="N430" i="1" s="1"/>
  <c r="O430" i="1"/>
  <c r="W434" i="1" s="1"/>
  <c r="K322" i="1"/>
  <c r="M322" i="1" s="1"/>
  <c r="L322" i="1"/>
  <c r="N322" i="1" s="1"/>
  <c r="O322" i="1"/>
  <c r="K730" i="1"/>
  <c r="M730" i="1" s="1"/>
  <c r="L730" i="1"/>
  <c r="N730" i="1" s="1"/>
  <c r="O730" i="1"/>
  <c r="K651" i="1"/>
  <c r="M651" i="1" s="1"/>
  <c r="L651" i="1"/>
  <c r="N651" i="1" s="1"/>
  <c r="O651" i="1"/>
  <c r="K162" i="1"/>
  <c r="M162" i="1" s="1"/>
  <c r="L162" i="1"/>
  <c r="N162" i="1" s="1"/>
  <c r="O162" i="1"/>
  <c r="K170" i="1"/>
  <c r="M170" i="1" s="1"/>
  <c r="L170" i="1"/>
  <c r="N170" i="1" s="1"/>
  <c r="O170" i="1"/>
  <c r="K614" i="1"/>
  <c r="M614" i="1" s="1"/>
  <c r="L614" i="1"/>
  <c r="N614" i="1" s="1"/>
  <c r="O614" i="1"/>
  <c r="K773" i="1"/>
  <c r="M773" i="1" s="1"/>
  <c r="L773" i="1"/>
  <c r="N773" i="1" s="1"/>
  <c r="O773" i="1"/>
  <c r="K860" i="1"/>
  <c r="M860" i="1" s="1"/>
  <c r="L860" i="1"/>
  <c r="N860" i="1" s="1"/>
  <c r="O860" i="1"/>
  <c r="K518" i="1"/>
  <c r="M518" i="1" s="1"/>
  <c r="L518" i="1"/>
  <c r="N518" i="1" s="1"/>
  <c r="O518" i="1"/>
  <c r="K613" i="1"/>
  <c r="M613" i="1" s="1"/>
  <c r="L613" i="1"/>
  <c r="N613" i="1" s="1"/>
  <c r="O613" i="1"/>
  <c r="K507" i="1"/>
  <c r="M507" i="1" s="1"/>
  <c r="L507" i="1"/>
  <c r="N507" i="1" s="1"/>
  <c r="O507" i="1"/>
  <c r="K587" i="1"/>
  <c r="M587" i="1" s="1"/>
  <c r="L587" i="1"/>
  <c r="N587" i="1" s="1"/>
  <c r="O587" i="1"/>
  <c r="K337" i="1"/>
  <c r="M337" i="1" s="1"/>
  <c r="L337" i="1"/>
  <c r="N337" i="1" s="1"/>
  <c r="O337" i="1"/>
  <c r="K250" i="1"/>
  <c r="M250" i="1" s="1"/>
  <c r="L250" i="1"/>
  <c r="N250" i="1" s="1"/>
  <c r="O250" i="1"/>
  <c r="K304" i="1"/>
  <c r="M304" i="1" s="1"/>
  <c r="L304" i="1"/>
  <c r="N304" i="1" s="1"/>
  <c r="O304" i="1"/>
  <c r="K88" i="1"/>
  <c r="M88" i="1" s="1"/>
  <c r="L88" i="1"/>
  <c r="N88" i="1" s="1"/>
  <c r="O88" i="1"/>
  <c r="K352" i="1"/>
  <c r="M352" i="1" s="1"/>
  <c r="L352" i="1"/>
  <c r="N352" i="1" s="1"/>
  <c r="O352" i="1"/>
  <c r="K612" i="1"/>
  <c r="M612" i="1" s="1"/>
  <c r="L612" i="1"/>
  <c r="N612" i="1" s="1"/>
  <c r="O612" i="1"/>
  <c r="K729" i="1"/>
  <c r="M729" i="1" s="1"/>
  <c r="L729" i="1"/>
  <c r="N729" i="1" s="1"/>
  <c r="O729" i="1"/>
  <c r="K195" i="1"/>
  <c r="M195" i="1" s="1"/>
  <c r="L195" i="1"/>
  <c r="N195" i="1" s="1"/>
  <c r="O195" i="1"/>
  <c r="K190" i="1"/>
  <c r="M190" i="1" s="1"/>
  <c r="L190" i="1"/>
  <c r="N190" i="1" s="1"/>
  <c r="O190" i="1"/>
  <c r="K351" i="1"/>
  <c r="M351" i="1" s="1"/>
  <c r="L351" i="1"/>
  <c r="N351" i="1" s="1"/>
  <c r="O351" i="1"/>
  <c r="K728" i="1"/>
  <c r="M728" i="1" s="1"/>
  <c r="L728" i="1"/>
  <c r="N728" i="1" s="1"/>
  <c r="O728" i="1"/>
  <c r="K8" i="1"/>
  <c r="M8" i="1" s="1"/>
  <c r="L8" i="1"/>
  <c r="N8" i="1" s="1"/>
  <c r="O8" i="1"/>
  <c r="W9" i="1" s="1"/>
  <c r="K429" i="1"/>
  <c r="M429" i="1" s="1"/>
  <c r="L429" i="1"/>
  <c r="N429" i="1" s="1"/>
  <c r="O429" i="1"/>
  <c r="K471" i="1"/>
  <c r="M471" i="1" s="1"/>
  <c r="L471" i="1"/>
  <c r="N471" i="1" s="1"/>
  <c r="O471" i="1"/>
  <c r="K13" i="1"/>
  <c r="M13" i="1" s="1"/>
  <c r="L13" i="1"/>
  <c r="N13" i="1" s="1"/>
  <c r="O13" i="1"/>
  <c r="K39" i="1"/>
  <c r="M39" i="1" s="1"/>
  <c r="L39" i="1"/>
  <c r="N39" i="1" s="1"/>
  <c r="O39" i="1"/>
  <c r="W39" i="1" s="1"/>
  <c r="K808" i="1"/>
  <c r="M808" i="1" s="1"/>
  <c r="L808" i="1"/>
  <c r="N808" i="1" s="1"/>
  <c r="O808" i="1"/>
  <c r="K176" i="1"/>
  <c r="M176" i="1" s="1"/>
  <c r="L176" i="1"/>
  <c r="N176" i="1" s="1"/>
  <c r="O176" i="1"/>
  <c r="K650" i="1"/>
  <c r="M650" i="1" s="1"/>
  <c r="L650" i="1"/>
  <c r="N650" i="1" s="1"/>
  <c r="O650" i="1"/>
  <c r="K727" i="1"/>
  <c r="M727" i="1" s="1"/>
  <c r="L727" i="1"/>
  <c r="N727" i="1" s="1"/>
  <c r="O727" i="1"/>
  <c r="K386" i="1"/>
  <c r="M386" i="1" s="1"/>
  <c r="L386" i="1"/>
  <c r="N386" i="1" s="1"/>
  <c r="O386" i="1"/>
  <c r="K450" i="1"/>
  <c r="M450" i="1" s="1"/>
  <c r="L450" i="1"/>
  <c r="N450" i="1" s="1"/>
  <c r="O450" i="1"/>
  <c r="K330" i="1"/>
  <c r="M330" i="1" s="1"/>
  <c r="L330" i="1"/>
  <c r="N330" i="1" s="1"/>
  <c r="O330" i="1"/>
  <c r="K329" i="1"/>
  <c r="M329" i="1" s="1"/>
  <c r="L329" i="1"/>
  <c r="N329" i="1" s="1"/>
  <c r="O329" i="1"/>
  <c r="K33" i="1"/>
  <c r="M33" i="1" s="1"/>
  <c r="L33" i="1"/>
  <c r="N33" i="1" s="1"/>
  <c r="O33" i="1"/>
  <c r="W454" i="1" l="1"/>
  <c r="W72" i="1"/>
  <c r="W389" i="1"/>
  <c r="W8" i="1"/>
  <c r="W145" i="1"/>
  <c r="W463" i="1"/>
  <c r="W430" i="1"/>
  <c r="W200" i="1"/>
  <c r="W280" i="1"/>
  <c r="W12" i="1"/>
  <c r="W88" i="1"/>
  <c r="W226" i="1"/>
  <c r="W538" i="1"/>
  <c r="W587" i="1"/>
  <c r="W162" i="1"/>
  <c r="W126" i="1"/>
  <c r="P501" i="1"/>
  <c r="W196" i="1"/>
  <c r="W338" i="1"/>
  <c r="W115" i="1"/>
  <c r="W48" i="1"/>
  <c r="W28" i="1"/>
  <c r="W330" i="1"/>
  <c r="W462" i="1"/>
  <c r="W388" i="1"/>
  <c r="W588" i="1"/>
  <c r="W384" i="1"/>
  <c r="W390" i="1"/>
  <c r="W563" i="1"/>
  <c r="W291" i="1"/>
  <c r="W354" i="1"/>
  <c r="W322" i="1"/>
  <c r="W387" i="1"/>
  <c r="W292" i="1"/>
  <c r="W383" i="1"/>
  <c r="W155" i="1"/>
  <c r="W282" i="1"/>
  <c r="W477" i="1"/>
  <c r="W85" i="1"/>
  <c r="W372" i="1"/>
  <c r="W501" i="1"/>
  <c r="W158" i="1"/>
  <c r="W386" i="1"/>
  <c r="W378" i="1"/>
  <c r="W508" i="1"/>
  <c r="W329" i="1"/>
  <c r="W119" i="1"/>
  <c r="W431" i="1"/>
  <c r="W135" i="1"/>
  <c r="W351" i="1"/>
  <c r="W469" i="1"/>
  <c r="W304" i="1"/>
  <c r="W364" i="1"/>
  <c r="W336" i="1"/>
  <c r="W210" i="1"/>
  <c r="W52" i="1"/>
  <c r="W293" i="1"/>
  <c r="W385" i="1"/>
  <c r="W299" i="1"/>
  <c r="W124" i="1"/>
  <c r="W156" i="1"/>
  <c r="W544" i="1"/>
  <c r="Q501" i="1"/>
  <c r="W270" i="1"/>
  <c r="P371" i="1"/>
  <c r="Q371" i="1"/>
  <c r="P85" i="1"/>
  <c r="Q85" i="1"/>
  <c r="Q836" i="1"/>
  <c r="P836" i="1"/>
  <c r="P372" i="1"/>
  <c r="Q372" i="1"/>
  <c r="P903" i="1"/>
  <c r="Q903" i="1"/>
  <c r="P92" i="1"/>
  <c r="Q92" i="1"/>
  <c r="P716" i="1"/>
  <c r="Q716" i="1"/>
  <c r="P146" i="1"/>
  <c r="Q146" i="1"/>
  <c r="P789" i="1"/>
  <c r="Q789" i="1"/>
  <c r="W473" i="1"/>
  <c r="W55" i="1"/>
  <c r="W15" i="1"/>
  <c r="W449" i="1"/>
  <c r="W47" i="1"/>
  <c r="W254" i="1"/>
  <c r="W128" i="1"/>
  <c r="W277" i="1"/>
  <c r="W474" i="1"/>
  <c r="W391" i="1"/>
  <c r="W340" i="1"/>
  <c r="W377" i="1"/>
  <c r="W429" i="1"/>
  <c r="W297" i="1"/>
  <c r="W594" i="1"/>
  <c r="W82" i="1"/>
  <c r="W355" i="1"/>
  <c r="W275" i="1"/>
  <c r="W208" i="1"/>
  <c r="W21" i="1"/>
  <c r="W295" i="1"/>
  <c r="W367" i="1"/>
  <c r="W163" i="1"/>
  <c r="W89" i="1"/>
  <c r="W247" i="1"/>
  <c r="W116" i="1"/>
  <c r="W545" i="1"/>
  <c r="W143" i="1"/>
  <c r="W435" i="1"/>
  <c r="W250" i="1"/>
  <c r="W269" i="1"/>
  <c r="W130" i="1"/>
  <c r="W38" i="1"/>
  <c r="W323" i="1"/>
  <c r="W92" i="1"/>
  <c r="W53" i="1"/>
  <c r="W125" i="1"/>
  <c r="W392" i="1"/>
  <c r="W109" i="1"/>
  <c r="W371" i="1"/>
  <c r="W154" i="1"/>
  <c r="W451" i="1"/>
  <c r="W237" i="1"/>
  <c r="W212" i="1"/>
  <c r="W488" i="1"/>
  <c r="W131" i="1"/>
  <c r="W546" i="1"/>
  <c r="W187" i="1"/>
  <c r="W142" i="1"/>
  <c r="W5" i="1"/>
  <c r="W470" i="1"/>
  <c r="W278" i="1"/>
  <c r="W276" i="1"/>
  <c r="W595" i="1"/>
  <c r="W539" i="1"/>
  <c r="W471" i="1"/>
  <c r="W281" i="1"/>
  <c r="W117" i="1"/>
  <c r="W50" i="1"/>
  <c r="W592" i="1"/>
  <c r="W249" i="1"/>
  <c r="W141" i="1"/>
  <c r="W489" i="1"/>
  <c r="W467" i="1"/>
  <c r="W476" i="1"/>
  <c r="W475" i="1"/>
  <c r="W18" i="1"/>
  <c r="W56" i="1"/>
  <c r="W271" i="1"/>
  <c r="W376" i="1"/>
  <c r="W564" i="1"/>
  <c r="W287" i="1"/>
  <c r="W120" i="1"/>
  <c r="W253" i="1"/>
  <c r="W298" i="1"/>
  <c r="W149" i="1"/>
  <c r="W29" i="1"/>
  <c r="W36" i="1"/>
  <c r="W157" i="1"/>
  <c r="W30" i="1"/>
  <c r="O932" i="1"/>
  <c r="W932" i="1" s="1"/>
  <c r="L932" i="1"/>
  <c r="N932" i="1" s="1"/>
  <c r="K932" i="1"/>
  <c r="M932" i="1" s="1"/>
  <c r="O243" i="1"/>
  <c r="W233" i="1" s="1"/>
  <c r="L243" i="1"/>
  <c r="N243" i="1" s="1"/>
  <c r="K243" i="1"/>
  <c r="M243" i="1" s="1"/>
  <c r="O42" i="1"/>
  <c r="L42" i="1"/>
  <c r="N42" i="1" s="1"/>
  <c r="K42" i="1"/>
  <c r="M42" i="1" s="1"/>
  <c r="O111" i="1"/>
  <c r="W903" i="1" s="1"/>
  <c r="L111" i="1"/>
  <c r="N111" i="1" s="1"/>
  <c r="K111" i="1"/>
  <c r="M111" i="1" s="1"/>
  <c r="O515" i="1"/>
  <c r="W515" i="1" s="1"/>
  <c r="L515" i="1"/>
  <c r="N515" i="1" s="1"/>
  <c r="K515" i="1"/>
  <c r="M515" i="1" s="1"/>
  <c r="O223" i="1"/>
  <c r="L223" i="1"/>
  <c r="N223" i="1" s="1"/>
  <c r="K223" i="1"/>
  <c r="M223" i="1" s="1"/>
  <c r="O22" i="1"/>
  <c r="W22" i="1" s="1"/>
  <c r="L22" i="1"/>
  <c r="N22" i="1" s="1"/>
  <c r="K22" i="1"/>
  <c r="M22" i="1" s="1"/>
  <c r="O462" i="1"/>
  <c r="L462" i="1"/>
  <c r="N462" i="1" s="1"/>
  <c r="K462" i="1"/>
  <c r="M462" i="1" s="1"/>
  <c r="O786" i="1"/>
  <c r="L786" i="1"/>
  <c r="N786" i="1" s="1"/>
  <c r="K786" i="1"/>
  <c r="M786" i="1" s="1"/>
  <c r="O902" i="1"/>
  <c r="L902" i="1"/>
  <c r="N902" i="1" s="1"/>
  <c r="K902" i="1"/>
  <c r="M902" i="1" s="1"/>
  <c r="O933" i="1"/>
  <c r="W933" i="1" s="1"/>
  <c r="L933" i="1"/>
  <c r="N933" i="1" s="1"/>
  <c r="K933" i="1"/>
  <c r="M933" i="1" s="1"/>
  <c r="O32" i="1"/>
  <c r="W32" i="1" s="1"/>
  <c r="L32" i="1"/>
  <c r="N32" i="1" s="1"/>
  <c r="K32" i="1"/>
  <c r="M32" i="1" s="1"/>
  <c r="O402" i="1"/>
  <c r="W402" i="1" s="1"/>
  <c r="L402" i="1"/>
  <c r="N402" i="1" s="1"/>
  <c r="K402" i="1"/>
  <c r="M402" i="1" s="1"/>
  <c r="O107" i="1"/>
  <c r="L107" i="1"/>
  <c r="N107" i="1" s="1"/>
  <c r="K107" i="1"/>
  <c r="M107" i="1" s="1"/>
  <c r="O934" i="1"/>
  <c r="W934" i="1" s="1"/>
  <c r="L934" i="1"/>
  <c r="N934" i="1" s="1"/>
  <c r="K934" i="1"/>
  <c r="M934" i="1" s="1"/>
  <c r="O787" i="1"/>
  <c r="L787" i="1"/>
  <c r="N787" i="1" s="1"/>
  <c r="K787" i="1"/>
  <c r="M787" i="1" s="1"/>
  <c r="O526" i="1"/>
  <c r="W516" i="1" s="1"/>
  <c r="L526" i="1"/>
  <c r="N526" i="1" s="1"/>
  <c r="K526" i="1"/>
  <c r="M526" i="1" s="1"/>
  <c r="O641" i="1"/>
  <c r="W605" i="1" s="1"/>
  <c r="L641" i="1"/>
  <c r="N641" i="1" s="1"/>
  <c r="K641" i="1"/>
  <c r="M641" i="1" s="1"/>
  <c r="O287" i="1"/>
  <c r="W283" i="1" s="1"/>
  <c r="L287" i="1"/>
  <c r="N287" i="1" s="1"/>
  <c r="K287" i="1"/>
  <c r="M287" i="1" s="1"/>
  <c r="O715" i="1"/>
  <c r="L715" i="1"/>
  <c r="N715" i="1" s="1"/>
  <c r="K715" i="1"/>
  <c r="M715" i="1" s="1"/>
  <c r="O357" i="1"/>
  <c r="L357" i="1"/>
  <c r="N357" i="1" s="1"/>
  <c r="K357" i="1"/>
  <c r="M357" i="1" s="1"/>
  <c r="O463" i="1"/>
  <c r="W443" i="1" s="1"/>
  <c r="L463" i="1"/>
  <c r="N463" i="1" s="1"/>
  <c r="K463" i="1"/>
  <c r="M463" i="1" s="1"/>
  <c r="O358" i="1"/>
  <c r="W348" i="1" s="1"/>
  <c r="L358" i="1"/>
  <c r="N358" i="1" s="1"/>
  <c r="K358" i="1"/>
  <c r="M358" i="1" s="1"/>
  <c r="O63" i="1"/>
  <c r="W456" i="1" s="1"/>
  <c r="L63" i="1"/>
  <c r="N63" i="1" s="1"/>
  <c r="K63" i="1"/>
  <c r="M63" i="1" s="1"/>
  <c r="O788" i="1"/>
  <c r="L788" i="1"/>
  <c r="N788" i="1" s="1"/>
  <c r="K788" i="1"/>
  <c r="M788" i="1" s="1"/>
  <c r="W526" i="1" l="1"/>
  <c r="W243" i="1"/>
  <c r="W902" i="1"/>
  <c r="W358" i="1"/>
  <c r="W357" i="1"/>
  <c r="W63" i="1"/>
  <c r="W332" i="1"/>
  <c r="W217" i="1"/>
  <c r="W906" i="1"/>
  <c r="W349" i="1"/>
  <c r="W6" i="1"/>
  <c r="W331" i="1"/>
  <c r="K714" i="1"/>
  <c r="M714" i="1" s="1"/>
  <c r="L714" i="1"/>
  <c r="N714" i="1" s="1"/>
  <c r="O714" i="1"/>
  <c r="W585" i="1" s="1"/>
  <c r="K552" i="1"/>
  <c r="M552" i="1" s="1"/>
  <c r="L552" i="1"/>
  <c r="N552" i="1" s="1"/>
  <c r="O552" i="1"/>
  <c r="W552" i="1" s="1"/>
  <c r="L901" i="1"/>
  <c r="N901" i="1" s="1"/>
  <c r="O901" i="1"/>
  <c r="W534" i="1" s="1"/>
  <c r="K640" i="1" l="1"/>
  <c r="M640" i="1" s="1"/>
  <c r="L640" i="1"/>
  <c r="N640" i="1" s="1"/>
  <c r="O640" i="1"/>
  <c r="K835" i="1"/>
  <c r="M835" i="1" s="1"/>
  <c r="L835" i="1"/>
  <c r="N835" i="1" s="1"/>
  <c r="O835" i="1"/>
  <c r="K713" i="1"/>
  <c r="M713" i="1" s="1"/>
  <c r="L713" i="1"/>
  <c r="N713" i="1" s="1"/>
  <c r="O713" i="1"/>
  <c r="K748" i="1"/>
  <c r="M748" i="1" s="1"/>
  <c r="L748" i="1"/>
  <c r="N748" i="1" s="1"/>
  <c r="O748" i="1"/>
  <c r="W893" i="1" s="1"/>
  <c r="K901" i="1"/>
  <c r="M901" i="1" s="1"/>
  <c r="W536" i="1" l="1"/>
  <c r="W905" i="1"/>
  <c r="K596" i="1"/>
  <c r="M596" i="1" s="1"/>
  <c r="L596" i="1"/>
  <c r="N596" i="1" s="1"/>
  <c r="O596" i="1"/>
  <c r="W596" i="1" s="1"/>
  <c r="K478" i="1"/>
  <c r="M478" i="1" s="1"/>
  <c r="L478" i="1"/>
  <c r="N478" i="1" s="1"/>
  <c r="O478" i="1"/>
  <c r="W478" i="1" s="1"/>
  <c r="K300" i="1"/>
  <c r="M300" i="1" s="1"/>
  <c r="L300" i="1"/>
  <c r="N300" i="1" s="1"/>
  <c r="O300" i="1"/>
  <c r="W300" i="1" s="1"/>
  <c r="K414" i="1"/>
  <c r="M414" i="1" s="1"/>
  <c r="L414" i="1"/>
  <c r="N414" i="1" s="1"/>
  <c r="O414" i="1"/>
  <c r="K921" i="1"/>
  <c r="M921" i="1" s="1"/>
  <c r="L921" i="1"/>
  <c r="N921" i="1" s="1"/>
  <c r="O921" i="1"/>
  <c r="K511" i="1"/>
  <c r="M511" i="1" s="1"/>
  <c r="L511" i="1"/>
  <c r="N511" i="1" s="1"/>
  <c r="O511" i="1"/>
  <c r="W506" i="1" s="1"/>
  <c r="K188" i="1"/>
  <c r="M188" i="1" s="1"/>
  <c r="L188" i="1"/>
  <c r="N188" i="1" s="1"/>
  <c r="O188" i="1"/>
  <c r="W188" i="1" s="1"/>
  <c r="K495" i="1"/>
  <c r="M495" i="1" s="1"/>
  <c r="L495" i="1"/>
  <c r="N495" i="1" s="1"/>
  <c r="O495" i="1"/>
  <c r="K702" i="1"/>
  <c r="M702" i="1" s="1"/>
  <c r="L702" i="1"/>
  <c r="N702" i="1" s="1"/>
  <c r="O702" i="1"/>
  <c r="K870" i="1"/>
  <c r="M870" i="1" s="1"/>
  <c r="L870" i="1"/>
  <c r="N870" i="1" s="1"/>
  <c r="O870" i="1"/>
  <c r="K255" i="1"/>
  <c r="M255" i="1" s="1"/>
  <c r="L255" i="1"/>
  <c r="N255" i="1" s="1"/>
  <c r="O255" i="1"/>
  <c r="K263" i="1"/>
  <c r="M263" i="1" s="1"/>
  <c r="L263" i="1"/>
  <c r="N263" i="1" s="1"/>
  <c r="O263" i="1"/>
  <c r="W263" i="1" s="1"/>
  <c r="K920" i="1"/>
  <c r="M920" i="1" s="1"/>
  <c r="L920" i="1"/>
  <c r="N920" i="1" s="1"/>
  <c r="O920" i="1"/>
  <c r="K566" i="1"/>
  <c r="M566" i="1" s="1"/>
  <c r="L566" i="1"/>
  <c r="N566" i="1" s="1"/>
  <c r="O566" i="1"/>
  <c r="K701" i="1"/>
  <c r="M701" i="1" s="1"/>
  <c r="L701" i="1"/>
  <c r="N701" i="1" s="1"/>
  <c r="O701" i="1"/>
  <c r="K397" i="1"/>
  <c r="M397" i="1" s="1"/>
  <c r="L397" i="1"/>
  <c r="N397" i="1" s="1"/>
  <c r="O397" i="1"/>
  <c r="K65" i="1"/>
  <c r="M65" i="1" s="1"/>
  <c r="L65" i="1"/>
  <c r="N65" i="1" s="1"/>
  <c r="O65" i="1"/>
  <c r="W65" i="1" s="1"/>
  <c r="K510" i="1"/>
  <c r="M510" i="1" s="1"/>
  <c r="L510" i="1"/>
  <c r="N510" i="1" s="1"/>
  <c r="O510" i="1"/>
  <c r="K306" i="1"/>
  <c r="M306" i="1" s="1"/>
  <c r="L306" i="1"/>
  <c r="N306" i="1" s="1"/>
  <c r="O306" i="1"/>
  <c r="K324" i="1"/>
  <c r="M324" i="1" s="1"/>
  <c r="L324" i="1"/>
  <c r="N324" i="1" s="1"/>
  <c r="O324" i="1"/>
  <c r="W320" i="1" s="1"/>
  <c r="K216" i="1"/>
  <c r="M216" i="1" s="1"/>
  <c r="L216" i="1"/>
  <c r="N216" i="1" s="1"/>
  <c r="O216" i="1"/>
  <c r="W216" i="1" s="1"/>
  <c r="K663" i="1"/>
  <c r="M663" i="1" s="1"/>
  <c r="L663" i="1"/>
  <c r="N663" i="1" s="1"/>
  <c r="O663" i="1"/>
  <c r="K413" i="1"/>
  <c r="M413" i="1" s="1"/>
  <c r="L413" i="1"/>
  <c r="N413" i="1" s="1"/>
  <c r="O413" i="1"/>
  <c r="W413" i="1" s="1"/>
  <c r="K740" i="1"/>
  <c r="M740" i="1" s="1"/>
  <c r="L740" i="1"/>
  <c r="N740" i="1" s="1"/>
  <c r="O740" i="1"/>
  <c r="K625" i="1"/>
  <c r="M625" i="1" s="1"/>
  <c r="L625" i="1"/>
  <c r="N625" i="1" s="1"/>
  <c r="O625" i="1"/>
  <c r="K758" i="1"/>
  <c r="M758" i="1" s="1"/>
  <c r="L758" i="1"/>
  <c r="N758" i="1" s="1"/>
  <c r="O758" i="1"/>
  <c r="K662" i="1"/>
  <c r="M662" i="1" s="1"/>
  <c r="L662" i="1"/>
  <c r="N662" i="1" s="1"/>
  <c r="O662" i="1"/>
  <c r="K797" i="1"/>
  <c r="M797" i="1" s="1"/>
  <c r="L797" i="1"/>
  <c r="N797" i="1" s="1"/>
  <c r="O797" i="1"/>
  <c r="K661" i="1"/>
  <c r="M661" i="1" s="1"/>
  <c r="L661" i="1"/>
  <c r="N661" i="1" s="1"/>
  <c r="O661" i="1"/>
  <c r="W624" i="1" s="1"/>
  <c r="K20" i="1"/>
  <c r="M20" i="1" s="1"/>
  <c r="L20" i="1"/>
  <c r="N20" i="1" s="1"/>
  <c r="O20" i="1"/>
  <c r="K412" i="1"/>
  <c r="M412" i="1" s="1"/>
  <c r="L412" i="1"/>
  <c r="N412" i="1" s="1"/>
  <c r="O412" i="1"/>
  <c r="W622" i="1" s="1"/>
  <c r="K522" i="1"/>
  <c r="M522" i="1" s="1"/>
  <c r="L522" i="1"/>
  <c r="N522" i="1" s="1"/>
  <c r="O522" i="1"/>
  <c r="W522" i="1" s="1"/>
  <c r="K500" i="1"/>
  <c r="M500" i="1" s="1"/>
  <c r="L500" i="1"/>
  <c r="N500" i="1" s="1"/>
  <c r="O500" i="1"/>
  <c r="W482" i="1" s="1"/>
  <c r="K931" i="1"/>
  <c r="M931" i="1" s="1"/>
  <c r="L931" i="1"/>
  <c r="N931" i="1" s="1"/>
  <c r="O931" i="1"/>
  <c r="W931" i="1" s="1"/>
  <c r="L639" i="1"/>
  <c r="N639" i="1" s="1"/>
  <c r="O639" i="1"/>
  <c r="W639" i="1" l="1"/>
  <c r="W566" i="1"/>
  <c r="W306" i="1"/>
  <c r="W487" i="1"/>
  <c r="W495" i="1"/>
  <c r="W625" i="1"/>
  <c r="W640" i="1"/>
  <c r="W920" i="1"/>
  <c r="W917" i="1"/>
  <c r="W921" i="1"/>
  <c r="W246" i="1"/>
  <c r="W255" i="1"/>
  <c r="W410" i="1"/>
  <c r="W414" i="1"/>
  <c r="W607" i="1"/>
  <c r="W892" i="1"/>
  <c r="W261" i="1"/>
  <c r="W641" i="1"/>
  <c r="W507" i="1"/>
  <c r="W621" i="1"/>
  <c r="W90" i="1"/>
  <c r="W907" i="1"/>
  <c r="W490" i="1"/>
  <c r="W918" i="1"/>
  <c r="W220" i="1"/>
  <c r="W64" i="1"/>
  <c r="W565" i="1"/>
  <c r="W185" i="1"/>
  <c r="W150" i="1"/>
  <c r="W215" i="1"/>
  <c r="W394" i="1"/>
  <c r="W134" i="1"/>
  <c r="W562" i="1"/>
  <c r="W94" i="1"/>
  <c r="W919" i="1"/>
  <c r="W303" i="1"/>
  <c r="W20" i="1"/>
  <c r="W289" i="1"/>
  <c r="K341" i="1"/>
  <c r="M341" i="1" s="1"/>
  <c r="L341" i="1"/>
  <c r="N341" i="1" s="1"/>
  <c r="O341" i="1"/>
  <c r="K438" i="1"/>
  <c r="M438" i="1" s="1"/>
  <c r="L438" i="1"/>
  <c r="N438" i="1" s="1"/>
  <c r="O438" i="1"/>
  <c r="K922" i="1"/>
  <c r="M922" i="1" s="1"/>
  <c r="L922" i="1"/>
  <c r="N922" i="1" s="1"/>
  <c r="O922" i="1"/>
  <c r="W922" i="1" s="1"/>
  <c r="K34" i="1"/>
  <c r="M34" i="1" s="1"/>
  <c r="L34" i="1"/>
  <c r="N34" i="1" s="1"/>
  <c r="O34" i="1"/>
  <c r="K626" i="1"/>
  <c r="M626" i="1" s="1"/>
  <c r="L626" i="1"/>
  <c r="N626" i="1" s="1"/>
  <c r="O626" i="1"/>
  <c r="K741" i="1"/>
  <c r="M741" i="1" s="1"/>
  <c r="L741" i="1"/>
  <c r="N741" i="1" s="1"/>
  <c r="O741" i="1"/>
  <c r="K851" i="1"/>
  <c r="M851" i="1" s="1"/>
  <c r="L851" i="1"/>
  <c r="N851" i="1" s="1"/>
  <c r="O851" i="1"/>
  <c r="K871" i="1"/>
  <c r="M871" i="1" s="1"/>
  <c r="L871" i="1"/>
  <c r="N871" i="1" s="1"/>
  <c r="O871" i="1"/>
  <c r="K512" i="1"/>
  <c r="M512" i="1" s="1"/>
  <c r="L512" i="1"/>
  <c r="N512" i="1" s="1"/>
  <c r="O512" i="1"/>
  <c r="K437" i="1"/>
  <c r="M437" i="1" s="1"/>
  <c r="L437" i="1"/>
  <c r="N437" i="1" s="1"/>
  <c r="O437" i="1"/>
  <c r="K202" i="1"/>
  <c r="M202" i="1" s="1"/>
  <c r="L202" i="1"/>
  <c r="N202" i="1" s="1"/>
  <c r="O202" i="1"/>
  <c r="K102" i="1"/>
  <c r="M102" i="1" s="1"/>
  <c r="L102" i="1"/>
  <c r="N102" i="1" s="1"/>
  <c r="O102" i="1"/>
  <c r="W662" i="1" s="1"/>
  <c r="K105" i="1"/>
  <c r="M105" i="1" s="1"/>
  <c r="L105" i="1"/>
  <c r="N105" i="1" s="1"/>
  <c r="O105" i="1"/>
  <c r="K664" i="1"/>
  <c r="M664" i="1" s="1"/>
  <c r="L664" i="1"/>
  <c r="N664" i="1" s="1"/>
  <c r="O664" i="1"/>
  <c r="W660" i="1" s="1"/>
  <c r="K597" i="1"/>
  <c r="M597" i="1" s="1"/>
  <c r="L597" i="1"/>
  <c r="N597" i="1" s="1"/>
  <c r="O597" i="1"/>
  <c r="W597" i="1" s="1"/>
  <c r="K240" i="1"/>
  <c r="M240" i="1" s="1"/>
  <c r="L240" i="1"/>
  <c r="N240" i="1" s="1"/>
  <c r="O240" i="1"/>
  <c r="W240" i="1" s="1"/>
  <c r="K523" i="1"/>
  <c r="M523" i="1" s="1"/>
  <c r="L523" i="1"/>
  <c r="N523" i="1" s="1"/>
  <c r="O523" i="1"/>
  <c r="K325" i="1"/>
  <c r="M325" i="1" s="1"/>
  <c r="L325" i="1"/>
  <c r="N325" i="1" s="1"/>
  <c r="O325" i="1"/>
  <c r="W656" i="1" s="1"/>
  <c r="K368" i="1"/>
  <c r="M368" i="1" s="1"/>
  <c r="L368" i="1"/>
  <c r="N368" i="1" s="1"/>
  <c r="O368" i="1"/>
  <c r="W655" i="1" s="1"/>
  <c r="K458" i="1"/>
  <c r="M458" i="1" s="1"/>
  <c r="L458" i="1"/>
  <c r="N458" i="1" s="1"/>
  <c r="O458" i="1"/>
  <c r="W458" i="1" s="1"/>
  <c r="K204" i="1"/>
  <c r="M204" i="1" s="1"/>
  <c r="L204" i="1"/>
  <c r="N204" i="1" s="1"/>
  <c r="O204" i="1"/>
  <c r="K266" i="1"/>
  <c r="M266" i="1" s="1"/>
  <c r="L266" i="1"/>
  <c r="N266" i="1" s="1"/>
  <c r="O266" i="1"/>
  <c r="K639" i="1"/>
  <c r="M639" i="1" s="1"/>
  <c r="K712" i="1"/>
  <c r="M712" i="1" s="1"/>
  <c r="L712" i="1"/>
  <c r="N712" i="1" s="1"/>
  <c r="O712" i="1"/>
  <c r="W888" i="1" s="1"/>
  <c r="K242" i="1"/>
  <c r="M242" i="1" s="1"/>
  <c r="L242" i="1"/>
  <c r="N242" i="1" s="1"/>
  <c r="O242" i="1"/>
  <c r="W242" i="1" s="1"/>
  <c r="K638" i="1"/>
  <c r="M638" i="1" s="1"/>
  <c r="L638" i="1"/>
  <c r="N638" i="1" s="1"/>
  <c r="O638" i="1"/>
  <c r="W638" i="1" s="1"/>
  <c r="K711" i="1"/>
  <c r="M711" i="1" s="1"/>
  <c r="L711" i="1"/>
  <c r="N711" i="1" s="1"/>
  <c r="O711" i="1"/>
  <c r="K62" i="1"/>
  <c r="M62" i="1" s="1"/>
  <c r="L62" i="1"/>
  <c r="N62" i="1" s="1"/>
  <c r="O62" i="1"/>
  <c r="W62" i="1" s="1"/>
  <c r="K854" i="1"/>
  <c r="M854" i="1" s="1"/>
  <c r="L854" i="1"/>
  <c r="N854" i="1" s="1"/>
  <c r="O854" i="1"/>
  <c r="K637" i="1"/>
  <c r="M637" i="1" s="1"/>
  <c r="L637" i="1"/>
  <c r="N637" i="1" s="1"/>
  <c r="O637" i="1"/>
  <c r="W637" i="1" s="1"/>
  <c r="K900" i="1"/>
  <c r="M900" i="1" s="1"/>
  <c r="L900" i="1"/>
  <c r="N900" i="1" s="1"/>
  <c r="O900" i="1"/>
  <c r="W900" i="1" s="1"/>
  <c r="K820" i="1"/>
  <c r="M820" i="1" s="1"/>
  <c r="L820" i="1"/>
  <c r="N820" i="1" s="1"/>
  <c r="O820" i="1"/>
  <c r="W880" i="1" s="1"/>
  <c r="K899" i="1"/>
  <c r="M899" i="1" s="1"/>
  <c r="L899" i="1"/>
  <c r="N899" i="1" s="1"/>
  <c r="O899" i="1"/>
  <c r="W879" i="1" s="1"/>
  <c r="K265" i="1"/>
  <c r="M265" i="1" s="1"/>
  <c r="L265" i="1"/>
  <c r="N265" i="1" s="1"/>
  <c r="O265" i="1"/>
  <c r="K257" i="1"/>
  <c r="M257" i="1" s="1"/>
  <c r="L257" i="1"/>
  <c r="N257" i="1" s="1"/>
  <c r="O257" i="1"/>
  <c r="W257" i="1" s="1"/>
  <c r="K636" i="1"/>
  <c r="M636" i="1" s="1"/>
  <c r="L636" i="1"/>
  <c r="N636" i="1" s="1"/>
  <c r="O636" i="1"/>
  <c r="K764" i="1"/>
  <c r="M764" i="1" s="1"/>
  <c r="L764" i="1"/>
  <c r="N764" i="1" s="1"/>
  <c r="O764" i="1"/>
  <c r="K747" i="1"/>
  <c r="M747" i="1" s="1"/>
  <c r="L747" i="1"/>
  <c r="N747" i="1" s="1"/>
  <c r="O747" i="1"/>
  <c r="K710" i="1"/>
  <c r="M710" i="1" s="1"/>
  <c r="L710" i="1"/>
  <c r="N710" i="1" s="1"/>
  <c r="O710" i="1"/>
  <c r="K132" i="1"/>
  <c r="M132" i="1" s="1"/>
  <c r="L132" i="1"/>
  <c r="N132" i="1" s="1"/>
  <c r="O132" i="1"/>
  <c r="K401" i="1"/>
  <c r="M401" i="1" s="1"/>
  <c r="L401" i="1"/>
  <c r="N401" i="1" s="1"/>
  <c r="O401" i="1"/>
  <c r="K421" i="1"/>
  <c r="M421" i="1" s="1"/>
  <c r="L421" i="1"/>
  <c r="N421" i="1" s="1"/>
  <c r="O421" i="1"/>
  <c r="W889" i="1" l="1"/>
  <c r="W266" i="1"/>
  <c r="W663" i="1"/>
  <c r="W202" i="1"/>
  <c r="W403" i="1"/>
  <c r="W421" i="1"/>
  <c r="W34" i="1"/>
  <c r="W871" i="1"/>
  <c r="W401" i="1"/>
  <c r="W657" i="1"/>
  <c r="W523" i="1"/>
  <c r="W870" i="1"/>
  <c r="W427" i="1"/>
  <c r="W664" i="1"/>
  <c r="W335" i="1"/>
  <c r="W244" i="1"/>
  <c r="W98" i="1"/>
  <c r="W659" i="1"/>
  <c r="W661" i="1"/>
  <c r="W519" i="1"/>
  <c r="W325" i="1"/>
  <c r="W60" i="1"/>
  <c r="W589" i="1"/>
  <c r="W258" i="1"/>
  <c r="W540" i="1"/>
  <c r="W236" i="1"/>
  <c r="W251" i="1"/>
  <c r="W259" i="1"/>
  <c r="W37" i="1"/>
  <c r="W882" i="1"/>
  <c r="W620" i="1"/>
  <c r="W227" i="1"/>
  <c r="W352" i="1"/>
  <c r="W199" i="1"/>
  <c r="W339" i="1"/>
  <c r="W204" i="1"/>
  <c r="W273" i="1"/>
  <c r="W583" i="1"/>
  <c r="W197" i="1"/>
  <c r="W608" i="1"/>
  <c r="W448" i="1"/>
  <c r="W33" i="1"/>
  <c r="W73" i="1"/>
  <c r="W881" i="1"/>
  <c r="W223" i="1"/>
  <c r="W652" i="1"/>
  <c r="W265" i="1"/>
  <c r="W437" i="1"/>
  <c r="W444" i="1"/>
  <c r="W916" i="1"/>
  <c r="W590" i="1"/>
  <c r="W505" i="1"/>
  <c r="W147" i="1"/>
  <c r="W148" i="1"/>
  <c r="W609" i="1"/>
  <c r="W395" i="1"/>
  <c r="W105" i="1"/>
  <c r="W899" i="1"/>
  <c r="W132" i="1"/>
  <c r="W438" i="1"/>
  <c r="W500" i="1"/>
  <c r="W319" i="1"/>
  <c r="W305" i="1"/>
  <c r="K924" i="1"/>
  <c r="M924" i="1" s="1"/>
  <c r="L924" i="1"/>
  <c r="N924" i="1" s="1"/>
  <c r="O924" i="1"/>
  <c r="W700" i="1" s="1"/>
  <c r="K83" i="1"/>
  <c r="M83" i="1" s="1"/>
  <c r="L83" i="1"/>
  <c r="N83" i="1" s="1"/>
  <c r="O83" i="1"/>
  <c r="W699" i="1" s="1"/>
  <c r="K334" i="1"/>
  <c r="M334" i="1" s="1"/>
  <c r="L334" i="1"/>
  <c r="N334" i="1" s="1"/>
  <c r="O334" i="1"/>
  <c r="W698" i="1" s="1"/>
  <c r="K241" i="1"/>
  <c r="M241" i="1" s="1"/>
  <c r="L241" i="1"/>
  <c r="N241" i="1" s="1"/>
  <c r="O241" i="1"/>
  <c r="K160" i="1"/>
  <c r="M160" i="1" s="1"/>
  <c r="L160" i="1"/>
  <c r="N160" i="1" s="1"/>
  <c r="O160" i="1"/>
  <c r="K923" i="1"/>
  <c r="M923" i="1" s="1"/>
  <c r="L923" i="1"/>
  <c r="N923" i="1" s="1"/>
  <c r="O923" i="1"/>
  <c r="K69" i="1"/>
  <c r="M69" i="1" s="1"/>
  <c r="L69" i="1"/>
  <c r="N69" i="1" s="1"/>
  <c r="O69" i="1"/>
  <c r="K703" i="1"/>
  <c r="M703" i="1" s="1"/>
  <c r="L703" i="1"/>
  <c r="N703" i="1" s="1"/>
  <c r="O703" i="1"/>
  <c r="W693" i="1" s="1"/>
  <c r="K496" i="1"/>
  <c r="M496" i="1" s="1"/>
  <c r="L496" i="1"/>
  <c r="N496" i="1" s="1"/>
  <c r="O496" i="1"/>
  <c r="K666" i="1"/>
  <c r="M666" i="1" s="1"/>
  <c r="L666" i="1"/>
  <c r="N666" i="1" s="1"/>
  <c r="O666" i="1"/>
  <c r="W691" i="1" s="1"/>
  <c r="K108" i="1"/>
  <c r="M108" i="1" s="1"/>
  <c r="L108" i="1"/>
  <c r="N108" i="1" s="1"/>
  <c r="O108" i="1"/>
  <c r="W108" i="1" s="1"/>
  <c r="K173" i="1"/>
  <c r="M173" i="1" s="1"/>
  <c r="L173" i="1"/>
  <c r="N173" i="1" s="1"/>
  <c r="O173" i="1"/>
  <c r="W689" i="1" s="1"/>
  <c r="K524" i="1"/>
  <c r="M524" i="1" s="1"/>
  <c r="L524" i="1"/>
  <c r="N524" i="1" s="1"/>
  <c r="O524" i="1"/>
  <c r="K14" i="1"/>
  <c r="M14" i="1" s="1"/>
  <c r="L14" i="1"/>
  <c r="N14" i="1" s="1"/>
  <c r="O14" i="1"/>
  <c r="W14" i="1" s="1"/>
  <c r="K547" i="1"/>
  <c r="M547" i="1" s="1"/>
  <c r="L547" i="1"/>
  <c r="N547" i="1" s="1"/>
  <c r="O547" i="1"/>
  <c r="W547" i="1" s="1"/>
  <c r="K568" i="1"/>
  <c r="M568" i="1" s="1"/>
  <c r="L568" i="1"/>
  <c r="N568" i="1" s="1"/>
  <c r="O568" i="1"/>
  <c r="K872" i="1"/>
  <c r="M872" i="1" s="1"/>
  <c r="L872" i="1"/>
  <c r="N872" i="1" s="1"/>
  <c r="O872" i="1"/>
  <c r="K379" i="1"/>
  <c r="M379" i="1" s="1"/>
  <c r="L379" i="1"/>
  <c r="N379" i="1" s="1"/>
  <c r="O379" i="1"/>
  <c r="W379" i="1" s="1"/>
  <c r="K178" i="1"/>
  <c r="M178" i="1" s="1"/>
  <c r="L178" i="1"/>
  <c r="N178" i="1" s="1"/>
  <c r="O178" i="1"/>
  <c r="W178" i="1" s="1"/>
  <c r="K333" i="1"/>
  <c r="M333" i="1" s="1"/>
  <c r="L333" i="1"/>
  <c r="N333" i="1" s="1"/>
  <c r="O333" i="1"/>
  <c r="W333" i="1" s="1"/>
  <c r="K398" i="1"/>
  <c r="M398" i="1" s="1"/>
  <c r="L398" i="1"/>
  <c r="N398" i="1" s="1"/>
  <c r="O398" i="1"/>
  <c r="W680" i="1" s="1"/>
  <c r="K344" i="1"/>
  <c r="M344" i="1" s="1"/>
  <c r="L344" i="1"/>
  <c r="N344" i="1" s="1"/>
  <c r="O344" i="1"/>
  <c r="K198" i="1"/>
  <c r="M198" i="1" s="1"/>
  <c r="L198" i="1"/>
  <c r="N198" i="1" s="1"/>
  <c r="O198" i="1"/>
  <c r="K852" i="1"/>
  <c r="M852" i="1" s="1"/>
  <c r="L852" i="1"/>
  <c r="N852" i="1" s="1"/>
  <c r="O852" i="1"/>
  <c r="W677" i="1" s="1"/>
  <c r="K742" i="1"/>
  <c r="M742" i="1" s="1"/>
  <c r="L742" i="1"/>
  <c r="N742" i="1" s="1"/>
  <c r="O742" i="1"/>
  <c r="W676" i="1" s="1"/>
  <c r="K665" i="1"/>
  <c r="M665" i="1" s="1"/>
  <c r="L665" i="1"/>
  <c r="N665" i="1" s="1"/>
  <c r="O665" i="1"/>
  <c r="K567" i="1"/>
  <c r="M567" i="1" s="1"/>
  <c r="L567" i="1"/>
  <c r="N567" i="1" s="1"/>
  <c r="O567" i="1"/>
  <c r="W567" i="1" s="1"/>
  <c r="K439" i="1"/>
  <c r="W696" i="1" l="1"/>
  <c r="W160" i="1"/>
  <c r="W560" i="1"/>
  <c r="W568" i="1"/>
  <c r="W697" i="1"/>
  <c r="W241" i="1"/>
  <c r="W692" i="1"/>
  <c r="W496" i="1"/>
  <c r="W666" i="1"/>
  <c r="W694" i="1"/>
  <c r="W69" i="1"/>
  <c r="W915" i="1"/>
  <c r="W923" i="1"/>
  <c r="W561" i="1"/>
  <c r="W193" i="1"/>
  <c r="W678" i="1"/>
  <c r="W688" i="1"/>
  <c r="W13" i="1"/>
  <c r="W177" i="1"/>
  <c r="W176" i="1"/>
  <c r="W466" i="1"/>
  <c r="W327" i="1"/>
  <c r="W518" i="1"/>
  <c r="W520" i="1"/>
  <c r="W375" i="1"/>
  <c r="W118" i="1"/>
  <c r="W80" i="1"/>
  <c r="W173" i="1"/>
  <c r="W492" i="1"/>
  <c r="W68" i="1"/>
  <c r="W914" i="1"/>
  <c r="W455" i="1"/>
  <c r="W398" i="1"/>
  <c r="W650" i="1"/>
  <c r="W353" i="1"/>
  <c r="W532" i="1"/>
  <c r="W453" i="1"/>
  <c r="W159" i="1"/>
  <c r="W328" i="1"/>
  <c r="W235" i="1"/>
  <c r="W537" i="1"/>
  <c r="W651" i="1"/>
  <c r="W252" i="1"/>
  <c r="W486" i="1"/>
  <c r="W593" i="1"/>
  <c r="K548" i="1"/>
  <c r="M548" i="1" s="1"/>
  <c r="L548" i="1"/>
  <c r="N548" i="1" s="1"/>
  <c r="O548" i="1"/>
  <c r="K798" i="1"/>
  <c r="M798" i="1" s="1"/>
  <c r="L798" i="1"/>
  <c r="N798" i="1" s="1"/>
  <c r="O798" i="1"/>
  <c r="K632" i="1"/>
  <c r="M632" i="1" s="1"/>
  <c r="L632" i="1"/>
  <c r="N632" i="1" s="1"/>
  <c r="O632" i="1"/>
  <c r="W777" i="1" s="1"/>
  <c r="K58" i="1"/>
  <c r="M58" i="1" s="1"/>
  <c r="L58" i="1"/>
  <c r="N58" i="1" s="1"/>
  <c r="O58" i="1"/>
  <c r="W58" i="1" s="1"/>
  <c r="K525" i="1"/>
  <c r="M525" i="1" s="1"/>
  <c r="L525" i="1"/>
  <c r="N525" i="1" s="1"/>
  <c r="O525" i="1"/>
  <c r="W775" i="1" s="1"/>
  <c r="K380" i="1"/>
  <c r="M380" i="1" s="1"/>
  <c r="L380" i="1"/>
  <c r="N380" i="1" s="1"/>
  <c r="O380" i="1"/>
  <c r="W380" i="1" s="1"/>
  <c r="K232" i="1"/>
  <c r="M232" i="1" s="1"/>
  <c r="L232" i="1"/>
  <c r="N232" i="1" s="1"/>
  <c r="O232" i="1"/>
  <c r="W232" i="1" s="1"/>
  <c r="K598" i="1"/>
  <c r="M598" i="1" s="1"/>
  <c r="L598" i="1"/>
  <c r="N598" i="1" s="1"/>
  <c r="O598" i="1"/>
  <c r="K834" i="1"/>
  <c r="M834" i="1" s="1"/>
  <c r="L834" i="1"/>
  <c r="N834" i="1" s="1"/>
  <c r="O834" i="1"/>
  <c r="K873" i="1"/>
  <c r="M873" i="1" s="1"/>
  <c r="L873" i="1"/>
  <c r="N873" i="1" s="1"/>
  <c r="O873" i="1"/>
  <c r="W873" i="1" s="1"/>
  <c r="K326" i="1"/>
  <c r="M326" i="1" s="1"/>
  <c r="L326" i="1"/>
  <c r="N326" i="1" s="1"/>
  <c r="O326" i="1"/>
  <c r="W326" i="1" s="1"/>
  <c r="K54" i="1"/>
  <c r="M54" i="1" s="1"/>
  <c r="L54" i="1"/>
  <c r="N54" i="1" s="1"/>
  <c r="O54" i="1"/>
  <c r="W768" i="1" s="1"/>
  <c r="K168" i="1"/>
  <c r="M168" i="1" s="1"/>
  <c r="L168" i="1"/>
  <c r="N168" i="1" s="1"/>
  <c r="O168" i="1"/>
  <c r="K745" i="1"/>
  <c r="M745" i="1" s="1"/>
  <c r="L745" i="1"/>
  <c r="N745" i="1" s="1"/>
  <c r="O745" i="1"/>
  <c r="W766" i="1" s="1"/>
  <c r="K45" i="1"/>
  <c r="M45" i="1" s="1"/>
  <c r="L45" i="1"/>
  <c r="N45" i="1" s="1"/>
  <c r="O45" i="1"/>
  <c r="W45" i="1" s="1"/>
  <c r="K106" i="1"/>
  <c r="M106" i="1" s="1"/>
  <c r="L106" i="1"/>
  <c r="N106" i="1" s="1"/>
  <c r="O106" i="1"/>
  <c r="K183" i="1"/>
  <c r="M183" i="1" s="1"/>
  <c r="L183" i="1"/>
  <c r="N183" i="1" s="1"/>
  <c r="O183" i="1"/>
  <c r="W183" i="1" s="1"/>
  <c r="K418" i="1"/>
  <c r="M418" i="1" s="1"/>
  <c r="L418" i="1"/>
  <c r="N418" i="1" s="1"/>
  <c r="O418" i="1"/>
  <c r="K631" i="1"/>
  <c r="M631" i="1" s="1"/>
  <c r="L631" i="1"/>
  <c r="N631" i="1" s="1"/>
  <c r="O631" i="1"/>
  <c r="K744" i="1"/>
  <c r="M744" i="1" s="1"/>
  <c r="L744" i="1"/>
  <c r="N744" i="1" s="1"/>
  <c r="O744" i="1"/>
  <c r="K671" i="1"/>
  <c r="M671" i="1" s="1"/>
  <c r="L671" i="1"/>
  <c r="N671" i="1" s="1"/>
  <c r="O671" i="1"/>
  <c r="W671" i="1" s="1"/>
  <c r="K417" i="1"/>
  <c r="M417" i="1" s="1"/>
  <c r="L417" i="1"/>
  <c r="N417" i="1" s="1"/>
  <c r="O417" i="1"/>
  <c r="W758" i="1" s="1"/>
  <c r="K369" i="1"/>
  <c r="M369" i="1" s="1"/>
  <c r="L369" i="1"/>
  <c r="N369" i="1" s="1"/>
  <c r="O369" i="1"/>
  <c r="W756" i="1" s="1"/>
  <c r="K441" i="1"/>
  <c r="M441" i="1" s="1"/>
  <c r="L441" i="1"/>
  <c r="N441" i="1" s="1"/>
  <c r="O441" i="1"/>
  <c r="W423" i="1" s="1"/>
  <c r="K780" i="1"/>
  <c r="M780" i="1" s="1"/>
  <c r="L780" i="1"/>
  <c r="N780" i="1" s="1"/>
  <c r="O780" i="1"/>
  <c r="K630" i="1"/>
  <c r="M630" i="1" s="1"/>
  <c r="L630" i="1"/>
  <c r="N630" i="1" s="1"/>
  <c r="O630" i="1"/>
  <c r="W616" i="1" s="1"/>
  <c r="K138" i="1"/>
  <c r="M138" i="1" s="1"/>
  <c r="L138" i="1"/>
  <c r="N138" i="1" s="1"/>
  <c r="O138" i="1"/>
  <c r="W138" i="1" s="1"/>
  <c r="K189" i="1"/>
  <c r="M189" i="1" s="1"/>
  <c r="L189" i="1"/>
  <c r="N189" i="1" s="1"/>
  <c r="O189" i="1"/>
  <c r="W189" i="1" s="1"/>
  <c r="K707" i="1"/>
  <c r="M707" i="1" s="1"/>
  <c r="L707" i="1"/>
  <c r="N707" i="1" s="1"/>
  <c r="O707" i="1"/>
  <c r="K174" i="1"/>
  <c r="M174" i="1" s="1"/>
  <c r="L174" i="1"/>
  <c r="N174" i="1" s="1"/>
  <c r="O174" i="1"/>
  <c r="W174" i="1" s="1"/>
  <c r="K760" i="1"/>
  <c r="M760" i="1" s="1"/>
  <c r="L760" i="1"/>
  <c r="N760" i="1" s="1"/>
  <c r="O760" i="1"/>
  <c r="W748" i="1" s="1"/>
  <c r="K670" i="1"/>
  <c r="M670" i="1" s="1"/>
  <c r="L670" i="1"/>
  <c r="N670" i="1" s="1"/>
  <c r="O670" i="1"/>
  <c r="K570" i="1"/>
  <c r="M570" i="1" s="1"/>
  <c r="L570" i="1"/>
  <c r="N570" i="1" s="1"/>
  <c r="O570" i="1"/>
  <c r="K314" i="1"/>
  <c r="M314" i="1" s="1"/>
  <c r="L314" i="1"/>
  <c r="N314" i="1" s="1"/>
  <c r="O314" i="1"/>
  <c r="K309" i="1"/>
  <c r="M309" i="1" s="1"/>
  <c r="L309" i="1"/>
  <c r="N309" i="1" s="1"/>
  <c r="O309" i="1"/>
  <c r="W744" i="1" s="1"/>
  <c r="K24" i="1"/>
  <c r="M24" i="1" s="1"/>
  <c r="L24" i="1"/>
  <c r="N24" i="1" s="1"/>
  <c r="O24" i="1"/>
  <c r="K759" i="1"/>
  <c r="M759" i="1" s="1"/>
  <c r="L759" i="1"/>
  <c r="N759" i="1" s="1"/>
  <c r="O759" i="1"/>
  <c r="K76" i="1"/>
  <c r="M76" i="1" s="1"/>
  <c r="L76" i="1"/>
  <c r="N76" i="1" s="1"/>
  <c r="O76" i="1"/>
  <c r="K833" i="1"/>
  <c r="M833" i="1" s="1"/>
  <c r="L833" i="1"/>
  <c r="N833" i="1" s="1"/>
  <c r="O833" i="1"/>
  <c r="W740" i="1" s="1"/>
  <c r="K706" i="1"/>
  <c r="M706" i="1" s="1"/>
  <c r="L706" i="1"/>
  <c r="N706" i="1" s="1"/>
  <c r="O706" i="1"/>
  <c r="W739" i="1" s="1"/>
  <c r="K743" i="1"/>
  <c r="M743" i="1" s="1"/>
  <c r="L743" i="1"/>
  <c r="N743" i="1" s="1"/>
  <c r="O743" i="1"/>
  <c r="K182" i="1"/>
  <c r="M182" i="1" s="1"/>
  <c r="L182" i="1"/>
  <c r="N182" i="1" s="1"/>
  <c r="O182" i="1"/>
  <c r="K629" i="1"/>
  <c r="M629" i="1" s="1"/>
  <c r="L629" i="1"/>
  <c r="N629" i="1" s="1"/>
  <c r="O629" i="1"/>
  <c r="K497" i="1"/>
  <c r="M497" i="1" s="1"/>
  <c r="L497" i="1"/>
  <c r="N497" i="1" s="1"/>
  <c r="O497" i="1"/>
  <c r="K669" i="1"/>
  <c r="M669" i="1" s="1"/>
  <c r="L669" i="1"/>
  <c r="N669" i="1" s="1"/>
  <c r="O669" i="1"/>
  <c r="W669" i="1" s="1"/>
  <c r="K416" i="1"/>
  <c r="M416" i="1" s="1"/>
  <c r="L416" i="1"/>
  <c r="N416" i="1" s="1"/>
  <c r="O416" i="1"/>
  <c r="W416" i="1" s="1"/>
  <c r="K345" i="1"/>
  <c r="M345" i="1" s="1"/>
  <c r="L345" i="1"/>
  <c r="N345" i="1" s="1"/>
  <c r="O345" i="1"/>
  <c r="W345" i="1" s="1"/>
  <c r="K192" i="1"/>
  <c r="M192" i="1" s="1"/>
  <c r="L192" i="1"/>
  <c r="N192" i="1" s="1"/>
  <c r="O192" i="1"/>
  <c r="K70" i="1"/>
  <c r="M70" i="1" s="1"/>
  <c r="L70" i="1"/>
  <c r="N70" i="1" s="1"/>
  <c r="O70" i="1"/>
  <c r="K356" i="1"/>
  <c r="M356" i="1" s="1"/>
  <c r="L356" i="1"/>
  <c r="N356" i="1" s="1"/>
  <c r="O356" i="1"/>
  <c r="K668" i="1"/>
  <c r="M668" i="1" s="1"/>
  <c r="L668" i="1"/>
  <c r="N668" i="1" s="1"/>
  <c r="O668" i="1"/>
  <c r="W668" i="1" s="1"/>
  <c r="K667" i="1"/>
  <c r="M667" i="1" s="1"/>
  <c r="L667" i="1"/>
  <c r="N667" i="1" s="1"/>
  <c r="O667" i="1"/>
  <c r="K231" i="1"/>
  <c r="M231" i="1" s="1"/>
  <c r="L231" i="1"/>
  <c r="N231" i="1" s="1"/>
  <c r="O231" i="1"/>
  <c r="W231" i="1" s="1"/>
  <c r="K41" i="1"/>
  <c r="M41" i="1" s="1"/>
  <c r="L41" i="1"/>
  <c r="N41" i="1" s="1"/>
  <c r="O41" i="1"/>
  <c r="W41" i="1" s="1"/>
  <c r="K103" i="1"/>
  <c r="M103" i="1" s="1"/>
  <c r="L103" i="1"/>
  <c r="N103" i="1" s="1"/>
  <c r="O103" i="1"/>
  <c r="K415" i="1"/>
  <c r="M415" i="1" s="1"/>
  <c r="L415" i="1"/>
  <c r="N415" i="1" s="1"/>
  <c r="O415" i="1"/>
  <c r="K460" i="1"/>
  <c r="M460" i="1" s="1"/>
  <c r="L460" i="1"/>
  <c r="N460" i="1" s="1"/>
  <c r="O460" i="1"/>
  <c r="W460" i="1" s="1"/>
  <c r="K628" i="1"/>
  <c r="M628" i="1" s="1"/>
  <c r="L628" i="1"/>
  <c r="N628" i="1" s="1"/>
  <c r="O628" i="1"/>
  <c r="W628" i="1" s="1"/>
  <c r="K123" i="1"/>
  <c r="M123" i="1" s="1"/>
  <c r="L123" i="1"/>
  <c r="N123" i="1" s="1"/>
  <c r="O123" i="1"/>
  <c r="K925" i="1"/>
  <c r="M925" i="1" s="1"/>
  <c r="L925" i="1"/>
  <c r="N925" i="1" s="1"/>
  <c r="O925" i="1"/>
  <c r="K459" i="1"/>
  <c r="M459" i="1" s="1"/>
  <c r="L459" i="1"/>
  <c r="N459" i="1" s="1"/>
  <c r="O459" i="1"/>
  <c r="K627" i="1"/>
  <c r="M627" i="1" s="1"/>
  <c r="L627" i="1"/>
  <c r="N627" i="1" s="1"/>
  <c r="O627" i="1"/>
  <c r="K307" i="1"/>
  <c r="M307" i="1" s="1"/>
  <c r="L307" i="1"/>
  <c r="N307" i="1" s="1"/>
  <c r="O307" i="1"/>
  <c r="K705" i="1"/>
  <c r="M705" i="1" s="1"/>
  <c r="L705" i="1"/>
  <c r="N705" i="1" s="1"/>
  <c r="O705" i="1"/>
  <c r="W715" i="1" s="1"/>
  <c r="K264" i="1"/>
  <c r="M264" i="1" s="1"/>
  <c r="L264" i="1"/>
  <c r="N264" i="1" s="1"/>
  <c r="O264" i="1"/>
  <c r="K400" i="1"/>
  <c r="M400" i="1" s="1"/>
  <c r="L400" i="1"/>
  <c r="N400" i="1" s="1"/>
  <c r="O400" i="1"/>
  <c r="K704" i="1"/>
  <c r="M704" i="1" s="1"/>
  <c r="L704" i="1"/>
  <c r="N704" i="1" s="1"/>
  <c r="O704" i="1"/>
  <c r="K440" i="1"/>
  <c r="M440" i="1" s="1"/>
  <c r="L440" i="1"/>
  <c r="N440" i="1" s="1"/>
  <c r="O440" i="1"/>
  <c r="K399" i="1"/>
  <c r="M399" i="1" s="1"/>
  <c r="L399" i="1"/>
  <c r="N399" i="1" s="1"/>
  <c r="O399" i="1"/>
  <c r="K256" i="1"/>
  <c r="M256" i="1" s="1"/>
  <c r="L256" i="1"/>
  <c r="N256" i="1" s="1"/>
  <c r="O256" i="1"/>
  <c r="W256" i="1" s="1"/>
  <c r="K191" i="1"/>
  <c r="M191" i="1" s="1"/>
  <c r="L191" i="1"/>
  <c r="N191" i="1" s="1"/>
  <c r="O191" i="1"/>
  <c r="K301" i="1"/>
  <c r="M301" i="1" s="1"/>
  <c r="L301" i="1"/>
  <c r="N301" i="1" s="1"/>
  <c r="O301" i="1"/>
  <c r="K569" i="1"/>
  <c r="M569" i="1" s="1"/>
  <c r="L569" i="1"/>
  <c r="N569" i="1" s="1"/>
  <c r="O569" i="1"/>
  <c r="W569" i="1" s="1"/>
  <c r="K222" i="1"/>
  <c r="M222" i="1" s="1"/>
  <c r="L222" i="1"/>
  <c r="N222" i="1" s="1"/>
  <c r="O222" i="1"/>
  <c r="K91" i="1"/>
  <c r="M91" i="1" s="1"/>
  <c r="L91" i="1"/>
  <c r="N91" i="1" s="1"/>
  <c r="O91" i="1"/>
  <c r="W91" i="1" s="1"/>
  <c r="K114" i="1"/>
  <c r="M114" i="1" s="1"/>
  <c r="L114" i="1"/>
  <c r="N114" i="1" s="1"/>
  <c r="O114" i="1"/>
  <c r="W703" i="1" s="1"/>
  <c r="K205" i="1"/>
  <c r="M205" i="1" s="1"/>
  <c r="L205" i="1"/>
  <c r="N205" i="1" s="1"/>
  <c r="O205" i="1"/>
  <c r="L439" i="1"/>
  <c r="N439" i="1" s="1"/>
  <c r="M439" i="1"/>
  <c r="O439" i="1"/>
  <c r="W439" i="1" s="1"/>
  <c r="W710" i="1" l="1"/>
  <c r="W399" i="1"/>
  <c r="W716" i="1"/>
  <c r="W307" i="1"/>
  <c r="W711" i="1"/>
  <c r="W440" i="1"/>
  <c r="W727" i="1"/>
  <c r="W667" i="1"/>
  <c r="W760" i="1"/>
  <c r="W717" i="1"/>
  <c r="W627" i="1"/>
  <c r="W707" i="1"/>
  <c r="W301" i="1"/>
  <c r="W409" i="1"/>
  <c r="W415" i="1"/>
  <c r="W767" i="1"/>
  <c r="W168" i="1"/>
  <c r="W702" i="1"/>
  <c r="W205" i="1"/>
  <c r="W713" i="1"/>
  <c r="W400" i="1"/>
  <c r="W729" i="1"/>
  <c r="W356" i="1"/>
  <c r="W745" i="1"/>
  <c r="W418" i="1"/>
  <c r="W724" i="1"/>
  <c r="W103" i="1"/>
  <c r="W735" i="1"/>
  <c r="W497" i="1"/>
  <c r="W570" i="1"/>
  <c r="W779" i="1"/>
  <c r="W548" i="1"/>
  <c r="W913" i="1"/>
  <c r="W925" i="1"/>
  <c r="W730" i="1"/>
  <c r="W70" i="1"/>
  <c r="W714" i="1"/>
  <c r="W264" i="1"/>
  <c r="W736" i="1"/>
  <c r="W629" i="1"/>
  <c r="W741" i="1"/>
  <c r="W76" i="1"/>
  <c r="W731" i="1"/>
  <c r="W192" i="1"/>
  <c r="W747" i="1"/>
  <c r="W670" i="1"/>
  <c r="W764" i="1"/>
  <c r="W106" i="1"/>
  <c r="W42" i="1"/>
  <c r="W725" i="1"/>
  <c r="W447" i="1"/>
  <c r="W718" i="1"/>
  <c r="W647" i="1"/>
  <c r="W734" i="1"/>
  <c r="W645" i="1"/>
  <c r="W759" i="1"/>
  <c r="W225" i="1"/>
  <c r="W726" i="1"/>
  <c r="W723" i="1"/>
  <c r="W344" i="1"/>
  <c r="W732" i="1"/>
  <c r="W24" i="1"/>
  <c r="W743" i="1"/>
  <c r="W722" i="1"/>
  <c r="W738" i="1"/>
  <c r="W408" i="1"/>
  <c r="W733" i="1"/>
  <c r="W172" i="1"/>
  <c r="W749" i="1"/>
  <c r="W181" i="1"/>
  <c r="W737" i="1"/>
  <c r="W687" i="1"/>
  <c r="W712" i="1"/>
  <c r="W648" i="1"/>
  <c r="W728" i="1"/>
  <c r="W778" i="1"/>
  <c r="W396" i="1"/>
  <c r="W690" i="1"/>
  <c r="W406" i="1"/>
  <c r="W776" i="1"/>
  <c r="W191" i="1"/>
  <c r="W97" i="1"/>
  <c r="W228" i="1"/>
  <c r="W524" i="1"/>
  <c r="W224" i="1"/>
  <c r="W411" i="1"/>
  <c r="W350" i="1"/>
  <c r="W279" i="1"/>
  <c r="W531" i="1"/>
  <c r="W511" i="1"/>
  <c r="W245" i="1"/>
  <c r="W290" i="1"/>
  <c r="W75" i="1"/>
  <c r="W543" i="1"/>
  <c r="W407" i="1"/>
  <c r="W374" i="1"/>
  <c r="W425" i="1"/>
  <c r="W606" i="1"/>
  <c r="W619" i="1"/>
  <c r="W904" i="1"/>
  <c r="W288" i="1"/>
  <c r="W83" i="1"/>
  <c r="W67" i="1"/>
  <c r="W491" i="1"/>
  <c r="W87" i="1"/>
  <c r="W468" i="1"/>
  <c r="W123" i="1"/>
  <c r="W617" i="1"/>
  <c r="W584" i="1"/>
  <c r="W369" i="1"/>
  <c r="W114" i="1"/>
  <c r="W695" i="1"/>
  <c r="W646" i="1"/>
  <c r="W452" i="1"/>
  <c r="W107" i="1"/>
  <c r="W51" i="1"/>
  <c r="W558" i="1"/>
  <c r="W706" i="1"/>
  <c r="W180" i="1"/>
  <c r="W201" i="1"/>
  <c r="W397" i="1"/>
  <c r="W248" i="1"/>
  <c r="W218" i="1"/>
  <c r="W631" i="1"/>
  <c r="W618" i="1"/>
  <c r="W127" i="1"/>
  <c r="W485" i="1"/>
  <c r="W184" i="1"/>
  <c r="W535" i="1"/>
  <c r="W54" i="1"/>
  <c r="W102" i="1"/>
  <c r="W598" i="1"/>
  <c r="W686" i="1"/>
  <c r="W302" i="1"/>
  <c r="W229" i="1"/>
  <c r="W753" i="1"/>
  <c r="W43" i="1"/>
  <c r="W591" i="1"/>
  <c r="W685" i="1"/>
  <c r="W337" i="1"/>
  <c r="W754" i="1"/>
  <c r="W219" i="1"/>
  <c r="W424" i="1"/>
  <c r="W649" i="1"/>
  <c r="W81" i="1"/>
  <c r="W721" i="1"/>
  <c r="W57" i="1"/>
  <c r="W632" i="1"/>
  <c r="W559" i="1"/>
  <c r="W510" i="1"/>
  <c r="W446" i="1"/>
  <c r="W774" i="1"/>
  <c r="W679" i="1"/>
  <c r="W19" i="1"/>
  <c r="W512" i="1"/>
  <c r="W99" i="1"/>
  <c r="W614" i="1"/>
  <c r="W182" i="1"/>
  <c r="W582" i="1"/>
  <c r="W502" i="1"/>
  <c r="W203" i="1"/>
  <c r="W146" i="1"/>
  <c r="W684" i="1"/>
  <c r="W417" i="1"/>
  <c r="W167" i="1"/>
  <c r="W436" i="1"/>
  <c r="K31" i="1"/>
  <c r="M31" i="1" s="1"/>
  <c r="L31" i="1"/>
  <c r="N31" i="1" s="1"/>
  <c r="O31" i="1"/>
  <c r="W789" i="1" s="1"/>
  <c r="K77" i="1"/>
  <c r="M77" i="1" s="1"/>
  <c r="L77" i="1"/>
  <c r="N77" i="1" s="1"/>
  <c r="O77" i="1"/>
  <c r="K816" i="1"/>
  <c r="M816" i="1" s="1"/>
  <c r="L816" i="1"/>
  <c r="N816" i="1" s="1"/>
  <c r="O816" i="1"/>
  <c r="W787" i="1" s="1"/>
  <c r="K672" i="1"/>
  <c r="M672" i="1" s="1"/>
  <c r="L672" i="1"/>
  <c r="N672" i="1" s="1"/>
  <c r="O672" i="1"/>
  <c r="W672" i="1" s="1"/>
  <c r="K370" i="1"/>
  <c r="M370" i="1" s="1"/>
  <c r="L370" i="1"/>
  <c r="N370" i="1" s="1"/>
  <c r="O370" i="1"/>
  <c r="K4" i="1"/>
  <c r="M4" i="1" s="1"/>
  <c r="L4" i="1"/>
  <c r="N4" i="1" s="1"/>
  <c r="O4" i="1"/>
  <c r="K95" i="1"/>
  <c r="M95" i="1" s="1"/>
  <c r="L95" i="1"/>
  <c r="N95" i="1" s="1"/>
  <c r="O95" i="1"/>
  <c r="K165" i="1"/>
  <c r="M165" i="1" s="1"/>
  <c r="L165" i="1"/>
  <c r="N165" i="1" s="1"/>
  <c r="O165" i="1"/>
  <c r="K926" i="1"/>
  <c r="M926" i="1" s="1"/>
  <c r="L926" i="1"/>
  <c r="N926" i="1" s="1"/>
  <c r="O926" i="1"/>
  <c r="K633" i="1"/>
  <c r="M633" i="1" s="1"/>
  <c r="L633" i="1"/>
  <c r="N633" i="1" s="1"/>
  <c r="O633" i="1"/>
  <c r="W633" i="1" s="1"/>
  <c r="W788" i="1" l="1"/>
  <c r="W77" i="1"/>
  <c r="W95" i="1"/>
  <c r="W912" i="1"/>
  <c r="W926" i="1"/>
  <c r="W165" i="1"/>
  <c r="W370" i="1"/>
  <c r="W613" i="1"/>
  <c r="W780" i="1"/>
  <c r="W644" i="1"/>
  <c r="W786" i="1"/>
  <c r="W450" i="1"/>
  <c r="W93" i="1"/>
  <c r="W341" i="1"/>
  <c r="W161" i="1"/>
  <c r="W74" i="1"/>
  <c r="W31" i="1"/>
  <c r="W361" i="1"/>
  <c r="W533" i="1"/>
  <c r="W136" i="1"/>
  <c r="W4" i="1"/>
  <c r="W626" i="1"/>
  <c r="K285" i="1"/>
  <c r="M285" i="1" s="1"/>
  <c r="L285" i="1"/>
  <c r="N285" i="1" s="1"/>
  <c r="O285" i="1"/>
  <c r="W796" i="1" s="1"/>
  <c r="K746" i="1"/>
  <c r="M746" i="1" s="1"/>
  <c r="L746" i="1"/>
  <c r="N746" i="1" s="1"/>
  <c r="O746" i="1"/>
  <c r="K442" i="1"/>
  <c r="M442" i="1" s="1"/>
  <c r="L442" i="1"/>
  <c r="N442" i="1" s="1"/>
  <c r="O442" i="1"/>
  <c r="K761" i="1"/>
  <c r="M761" i="1" s="1"/>
  <c r="L761" i="1"/>
  <c r="N761" i="1" s="1"/>
  <c r="O761" i="1"/>
  <c r="W761" i="1" s="1"/>
  <c r="K874" i="1"/>
  <c r="M874" i="1" s="1"/>
  <c r="L874" i="1"/>
  <c r="N874" i="1" s="1"/>
  <c r="O874" i="1"/>
  <c r="W874" i="1" s="1"/>
  <c r="K927" i="1"/>
  <c r="M927" i="1" s="1"/>
  <c r="L927" i="1"/>
  <c r="N927" i="1" s="1"/>
  <c r="O927" i="1"/>
  <c r="W927" i="1" s="1"/>
  <c r="K571" i="1"/>
  <c r="M571" i="1" s="1"/>
  <c r="L571" i="1"/>
  <c r="N571" i="1" s="1"/>
  <c r="O571" i="1"/>
  <c r="W794" i="1" l="1"/>
  <c r="W442" i="1"/>
  <c r="W795" i="1"/>
  <c r="W746" i="1"/>
  <c r="W752" i="1"/>
  <c r="W793" i="1"/>
  <c r="W557" i="1"/>
  <c r="W705" i="1"/>
  <c r="W362" i="1"/>
  <c r="W422" i="1"/>
  <c r="W234" i="1"/>
  <c r="W719" i="1"/>
  <c r="W457" i="1"/>
  <c r="W318" i="1"/>
  <c r="W911" i="1"/>
  <c r="W658" i="1"/>
  <c r="AA1" i="2"/>
  <c r="L480" i="1"/>
  <c r="N480" i="1" s="1"/>
  <c r="L551" i="1"/>
  <c r="N551" i="1" s="1"/>
  <c r="L514" i="1"/>
  <c r="N514" i="1" s="1"/>
  <c r="L17" i="1"/>
  <c r="N17" i="1" s="1"/>
  <c r="L801" i="1"/>
  <c r="N801" i="1" s="1"/>
  <c r="L898" i="1"/>
  <c r="N898" i="1" s="1"/>
  <c r="L317" i="1"/>
  <c r="N317" i="1" s="1"/>
  <c r="L311" i="1"/>
  <c r="N311" i="1" s="1"/>
  <c r="L393" i="1"/>
  <c r="N393" i="1" s="1"/>
  <c r="L575" i="1"/>
  <c r="N575" i="1" s="1"/>
  <c r="L877" i="1"/>
  <c r="N877" i="1" s="1"/>
  <c r="L785" i="1"/>
  <c r="N785" i="1" s="1"/>
  <c r="L897" i="1"/>
  <c r="N897" i="1" s="1"/>
  <c r="L674" i="1"/>
  <c r="N674" i="1" s="1"/>
  <c r="L604" i="1"/>
  <c r="N604" i="1" s="1"/>
  <c r="L479" i="1"/>
  <c r="N479" i="1" s="1"/>
  <c r="L420" i="1"/>
  <c r="N420" i="1" s="1"/>
  <c r="L876" i="1"/>
  <c r="N876" i="1" s="1"/>
  <c r="L550" i="1"/>
  <c r="N550" i="1" s="1"/>
  <c r="L419" i="1"/>
  <c r="N419" i="1" s="1"/>
  <c r="L513" i="1"/>
  <c r="N513" i="1" s="1"/>
  <c r="L214" i="1"/>
  <c r="N214" i="1" s="1"/>
  <c r="L381" i="1"/>
  <c r="N381" i="1" s="1"/>
  <c r="L603" i="1"/>
  <c r="N603" i="1" s="1"/>
  <c r="L602" i="1"/>
  <c r="N602" i="1" s="1"/>
  <c r="L896" i="1"/>
  <c r="N896" i="1" s="1"/>
  <c r="L784" i="1"/>
  <c r="N784" i="1" s="1"/>
  <c r="L930" i="1"/>
  <c r="N930" i="1" s="1"/>
  <c r="L286" i="1"/>
  <c r="N286" i="1" s="1"/>
  <c r="L272" i="1"/>
  <c r="N272" i="1" s="1"/>
  <c r="L819" i="1"/>
  <c r="N819" i="1" s="1"/>
  <c r="L104" i="1"/>
  <c r="N104" i="1" s="1"/>
  <c r="L310" i="1"/>
  <c r="N310" i="1" s="1"/>
  <c r="L929" i="1"/>
  <c r="N929" i="1" s="1"/>
  <c r="L783" i="1"/>
  <c r="N783" i="1" s="1"/>
  <c r="L574" i="1"/>
  <c r="N574" i="1" s="1"/>
  <c r="L800" i="1"/>
  <c r="N800" i="1" s="1"/>
  <c r="L763" i="1"/>
  <c r="N763" i="1" s="1"/>
  <c r="L347" i="1"/>
  <c r="N347" i="1" s="1"/>
  <c r="L499" i="1"/>
  <c r="N499" i="1" s="1"/>
  <c r="L179" i="1"/>
  <c r="N179" i="1" s="1"/>
  <c r="L573" i="1"/>
  <c r="N573" i="1" s="1"/>
  <c r="L461" i="1"/>
  <c r="N461" i="1" s="1"/>
  <c r="L635" i="1"/>
  <c r="N635" i="1" s="1"/>
  <c r="L572" i="1"/>
  <c r="N572" i="1" s="1"/>
  <c r="L601" i="1"/>
  <c r="N601" i="1" s="1"/>
  <c r="L782" i="1"/>
  <c r="N782" i="1" s="1"/>
  <c r="L799" i="1"/>
  <c r="N799" i="1" s="1"/>
  <c r="L818" i="1"/>
  <c r="N818" i="1" s="1"/>
  <c r="L316" i="1"/>
  <c r="N316" i="1" s="1"/>
  <c r="L781" i="1"/>
  <c r="N781" i="1" s="1"/>
  <c r="L171" i="1"/>
  <c r="N171" i="1" s="1"/>
  <c r="L853" i="1"/>
  <c r="N853" i="1" s="1"/>
  <c r="L673" i="1"/>
  <c r="N673" i="1" s="1"/>
  <c r="L315" i="1"/>
  <c r="N315" i="1" s="1"/>
  <c r="L600" i="1"/>
  <c r="N600" i="1" s="1"/>
  <c r="L207" i="1"/>
  <c r="N207" i="1" s="1"/>
  <c r="L498" i="1"/>
  <c r="N498" i="1" s="1"/>
  <c r="L634" i="1"/>
  <c r="N634" i="1" s="1"/>
  <c r="L928" i="1"/>
  <c r="N928" i="1" s="1"/>
  <c r="L817" i="1"/>
  <c r="N817" i="1" s="1"/>
  <c r="L139" i="1"/>
  <c r="N139" i="1" s="1"/>
  <c r="L709" i="1"/>
  <c r="N709" i="1" s="1"/>
  <c r="L895" i="1"/>
  <c r="N895" i="1" s="1"/>
  <c r="L25" i="1"/>
  <c r="N25" i="1" s="1"/>
  <c r="L762" i="1"/>
  <c r="N762" i="1" s="1"/>
  <c r="L599" i="1"/>
  <c r="N599" i="1" s="1"/>
  <c r="L549" i="1"/>
  <c r="N549" i="1" s="1"/>
  <c r="L346" i="1"/>
  <c r="N346" i="1" s="1"/>
  <c r="L71" i="1"/>
  <c r="N71" i="1" s="1"/>
  <c r="L708" i="1"/>
  <c r="N708" i="1" s="1"/>
  <c r="L894" i="1"/>
  <c r="N894" i="1" s="1"/>
  <c r="L875" i="1"/>
  <c r="N875" i="1" s="1"/>
  <c r="L84" i="1"/>
  <c r="N84" i="1" s="1"/>
  <c r="K480" i="1"/>
  <c r="M480" i="1" s="1"/>
  <c r="K551" i="1"/>
  <c r="M551" i="1" s="1"/>
  <c r="K514" i="1"/>
  <c r="M514" i="1" s="1"/>
  <c r="K17" i="1"/>
  <c r="M17" i="1" s="1"/>
  <c r="K801" i="1"/>
  <c r="M801" i="1" s="1"/>
  <c r="K898" i="1"/>
  <c r="M898" i="1" s="1"/>
  <c r="K317" i="1"/>
  <c r="M317" i="1" s="1"/>
  <c r="K311" i="1"/>
  <c r="M311" i="1" s="1"/>
  <c r="K393" i="1"/>
  <c r="M393" i="1" s="1"/>
  <c r="K575" i="1"/>
  <c r="M575" i="1" s="1"/>
  <c r="K877" i="1"/>
  <c r="M877" i="1" s="1"/>
  <c r="K785" i="1"/>
  <c r="M785" i="1" s="1"/>
  <c r="K897" i="1"/>
  <c r="M897" i="1" s="1"/>
  <c r="K674" i="1"/>
  <c r="M674" i="1" s="1"/>
  <c r="K604" i="1"/>
  <c r="M604" i="1" s="1"/>
  <c r="K479" i="1"/>
  <c r="M479" i="1" s="1"/>
  <c r="K420" i="1"/>
  <c r="M420" i="1" s="1"/>
  <c r="K876" i="1"/>
  <c r="M876" i="1" s="1"/>
  <c r="K550" i="1"/>
  <c r="M550" i="1" s="1"/>
  <c r="K419" i="1"/>
  <c r="M419" i="1" s="1"/>
  <c r="K513" i="1"/>
  <c r="M513" i="1" s="1"/>
  <c r="K214" i="1"/>
  <c r="M214" i="1" s="1"/>
  <c r="K381" i="1"/>
  <c r="M381" i="1" s="1"/>
  <c r="K603" i="1"/>
  <c r="M603" i="1" s="1"/>
  <c r="K602" i="1"/>
  <c r="M602" i="1" s="1"/>
  <c r="K896" i="1"/>
  <c r="M896" i="1" s="1"/>
  <c r="K784" i="1"/>
  <c r="M784" i="1" s="1"/>
  <c r="K930" i="1"/>
  <c r="M930" i="1" s="1"/>
  <c r="K286" i="1"/>
  <c r="M286" i="1" s="1"/>
  <c r="K272" i="1"/>
  <c r="M272" i="1" s="1"/>
  <c r="K819" i="1"/>
  <c r="M819" i="1" s="1"/>
  <c r="K104" i="1"/>
  <c r="M104" i="1" s="1"/>
  <c r="K310" i="1"/>
  <c r="M310" i="1" s="1"/>
  <c r="K929" i="1"/>
  <c r="M929" i="1" s="1"/>
  <c r="K783" i="1"/>
  <c r="M783" i="1" s="1"/>
  <c r="K574" i="1"/>
  <c r="M574" i="1" s="1"/>
  <c r="K800" i="1"/>
  <c r="M800" i="1" s="1"/>
  <c r="K763" i="1"/>
  <c r="M763" i="1" s="1"/>
  <c r="K347" i="1"/>
  <c r="M347" i="1" s="1"/>
  <c r="K499" i="1"/>
  <c r="M499" i="1" s="1"/>
  <c r="K179" i="1"/>
  <c r="M179" i="1" s="1"/>
  <c r="K573" i="1"/>
  <c r="M573" i="1" s="1"/>
  <c r="K461" i="1"/>
  <c r="M461" i="1" s="1"/>
  <c r="K635" i="1"/>
  <c r="M635" i="1" s="1"/>
  <c r="K572" i="1"/>
  <c r="M572" i="1" s="1"/>
  <c r="K601" i="1"/>
  <c r="M601" i="1" s="1"/>
  <c r="K782" i="1"/>
  <c r="M782" i="1" s="1"/>
  <c r="K799" i="1"/>
  <c r="M799" i="1" s="1"/>
  <c r="K818" i="1"/>
  <c r="M818" i="1" s="1"/>
  <c r="K316" i="1"/>
  <c r="M316" i="1" s="1"/>
  <c r="K781" i="1"/>
  <c r="M781" i="1" s="1"/>
  <c r="K171" i="1"/>
  <c r="M171" i="1" s="1"/>
  <c r="K853" i="1"/>
  <c r="M853" i="1" s="1"/>
  <c r="K673" i="1"/>
  <c r="M673" i="1" s="1"/>
  <c r="K315" i="1"/>
  <c r="M315" i="1" s="1"/>
  <c r="K600" i="1"/>
  <c r="M600" i="1" s="1"/>
  <c r="K207" i="1"/>
  <c r="M207" i="1" s="1"/>
  <c r="K498" i="1"/>
  <c r="M498" i="1" s="1"/>
  <c r="K634" i="1"/>
  <c r="M634" i="1" s="1"/>
  <c r="K928" i="1"/>
  <c r="M928" i="1" s="1"/>
  <c r="K817" i="1"/>
  <c r="M817" i="1" s="1"/>
  <c r="K139" i="1"/>
  <c r="M139" i="1" s="1"/>
  <c r="K709" i="1"/>
  <c r="M709" i="1" s="1"/>
  <c r="K895" i="1"/>
  <c r="M895" i="1" s="1"/>
  <c r="K25" i="1"/>
  <c r="M25" i="1" s="1"/>
  <c r="K762" i="1"/>
  <c r="M762" i="1" s="1"/>
  <c r="K599" i="1"/>
  <c r="M599" i="1" s="1"/>
  <c r="K549" i="1"/>
  <c r="M549" i="1" s="1"/>
  <c r="K346" i="1"/>
  <c r="M346" i="1" s="1"/>
  <c r="K71" i="1"/>
  <c r="M71" i="1" s="1"/>
  <c r="K708" i="1"/>
  <c r="M708" i="1" s="1"/>
  <c r="K894" i="1"/>
  <c r="M894" i="1" s="1"/>
  <c r="K875" i="1"/>
  <c r="M875" i="1" s="1"/>
  <c r="K84" i="1"/>
  <c r="M84" i="1" s="1"/>
  <c r="AB1" i="1"/>
  <c r="S118" i="1" l="1"/>
  <c r="S803" i="1"/>
  <c r="T118" i="1"/>
  <c r="S78" i="1"/>
  <c r="S133" i="1"/>
  <c r="S502" i="1"/>
  <c r="T502" i="1"/>
  <c r="S27" i="1"/>
  <c r="S288" i="1"/>
  <c r="S51" i="1"/>
  <c r="S211" i="1"/>
  <c r="R804" i="1"/>
  <c r="T444" i="1"/>
  <c r="T359" i="1"/>
  <c r="R527" i="1"/>
  <c r="R717" i="1"/>
  <c r="T718" i="1"/>
  <c r="R802" i="1"/>
  <c r="T79" i="1"/>
  <c r="R156" i="1"/>
  <c r="S804" i="1"/>
  <c r="S717" i="1"/>
  <c r="T802" i="1"/>
  <c r="T717" i="1"/>
  <c r="R27" i="1"/>
  <c r="T208" i="1"/>
  <c r="T156" i="1"/>
  <c r="R172" i="1"/>
  <c r="S244" i="1"/>
  <c r="R26" i="1"/>
  <c r="R855" i="1"/>
  <c r="T27" i="1"/>
  <c r="S289" i="1"/>
  <c r="T244" i="1"/>
  <c r="S359" i="1"/>
  <c r="S855" i="1"/>
  <c r="T26" i="1"/>
  <c r="T855" i="1"/>
  <c r="T805" i="1"/>
  <c r="R289" i="1"/>
  <c r="R93" i="1"/>
  <c r="T172" i="1"/>
  <c r="R576" i="1"/>
  <c r="S642" i="1"/>
  <c r="S96" i="1"/>
  <c r="R528" i="1"/>
  <c r="R74" i="1"/>
  <c r="R805" i="1"/>
  <c r="T133" i="1"/>
  <c r="R553" i="1"/>
  <c r="T553" i="1"/>
  <c r="R502" i="1"/>
  <c r="S93" i="1"/>
  <c r="S208" i="1"/>
  <c r="T528" i="1"/>
  <c r="T74" i="1"/>
  <c r="S805" i="1"/>
  <c r="R133" i="1"/>
  <c r="T7" i="1"/>
  <c r="S576" i="1"/>
  <c r="S553" i="1"/>
  <c r="S481" i="1"/>
  <c r="R96" i="1"/>
  <c r="R605" i="1"/>
  <c r="T78" i="1"/>
  <c r="S529" i="1"/>
  <c r="R444" i="1"/>
  <c r="S718" i="1"/>
  <c r="S26" i="1"/>
  <c r="S605" i="1"/>
  <c r="T96" i="1"/>
  <c r="T605" i="1"/>
  <c r="R78" i="1"/>
  <c r="R642" i="1"/>
  <c r="T422" i="1"/>
  <c r="T790" i="1"/>
  <c r="S290" i="1"/>
  <c r="S528" i="1"/>
  <c r="S577" i="1"/>
  <c r="R51" i="1"/>
  <c r="R481" i="1"/>
  <c r="T443" i="1"/>
  <c r="T642" i="1"/>
  <c r="T93" i="1"/>
  <c r="R529" i="1"/>
  <c r="S156" i="1"/>
  <c r="R359" i="1"/>
  <c r="S10" i="1"/>
  <c r="T51" i="1"/>
  <c r="T481" i="1"/>
  <c r="S443" i="1"/>
  <c r="R7" i="1"/>
  <c r="T576" i="1"/>
  <c r="S273" i="1"/>
  <c r="T529" i="1"/>
  <c r="R290" i="1"/>
  <c r="S7" i="1"/>
  <c r="S527" i="1"/>
  <c r="R244" i="1"/>
  <c r="R288" i="1"/>
  <c r="R443" i="1"/>
  <c r="T804" i="1"/>
  <c r="S79" i="1"/>
  <c r="S74" i="1"/>
  <c r="R790" i="1"/>
  <c r="T289" i="1"/>
  <c r="S422" i="1"/>
  <c r="R273" i="1"/>
  <c r="R878" i="1"/>
  <c r="T288" i="1"/>
  <c r="R577" i="1"/>
  <c r="T803" i="1"/>
  <c r="R422" i="1"/>
  <c r="T290" i="1"/>
  <c r="S790" i="1"/>
  <c r="T211" i="1"/>
  <c r="S172" i="1"/>
  <c r="T10" i="1"/>
  <c r="T273" i="1"/>
  <c r="S878" i="1"/>
  <c r="R10" i="1"/>
  <c r="T878" i="1"/>
  <c r="R503" i="1"/>
  <c r="T577" i="1"/>
  <c r="R803" i="1"/>
  <c r="R211" i="1"/>
  <c r="S444" i="1"/>
  <c r="S503" i="1"/>
  <c r="T503" i="1"/>
  <c r="R79" i="1"/>
  <c r="R208" i="1"/>
  <c r="Q208" i="1" s="1"/>
  <c r="R118" i="1"/>
  <c r="R718" i="1"/>
  <c r="S802" i="1"/>
  <c r="T527" i="1"/>
  <c r="T248" i="1"/>
  <c r="T772" i="1"/>
  <c r="R770" i="1"/>
  <c r="T446" i="1"/>
  <c r="S130" i="1"/>
  <c r="S644" i="1"/>
  <c r="S261" i="1"/>
  <c r="R778" i="1"/>
  <c r="T474" i="1"/>
  <c r="R294" i="1"/>
  <c r="S583" i="1"/>
  <c r="T115" i="1"/>
  <c r="T643" i="1"/>
  <c r="R521" i="1"/>
  <c r="R145" i="1"/>
  <c r="S848" i="1"/>
  <c r="S778" i="1"/>
  <c r="S697" i="1"/>
  <c r="S618" i="1"/>
  <c r="R733" i="1"/>
  <c r="S390" i="1"/>
  <c r="S61" i="1"/>
  <c r="T776" i="1"/>
  <c r="S251" i="1"/>
  <c r="R539" i="1"/>
  <c r="S11" i="1"/>
  <c r="S294" i="1"/>
  <c r="S38" i="1"/>
  <c r="S320" i="1"/>
  <c r="S722" i="1"/>
  <c r="S396" i="1"/>
  <c r="S120" i="1"/>
  <c r="R364" i="1"/>
  <c r="R738" i="1"/>
  <c r="R23" i="1"/>
  <c r="S239" i="1"/>
  <c r="S221" i="1"/>
  <c r="S757" i="1"/>
  <c r="R391" i="1"/>
  <c r="S377" i="1"/>
  <c r="R9" i="1"/>
  <c r="R913" i="1"/>
  <c r="T364" i="1"/>
  <c r="S122" i="1"/>
  <c r="S50" i="1"/>
  <c r="S850" i="1"/>
  <c r="S270" i="1"/>
  <c r="S545" i="1"/>
  <c r="T305" i="1"/>
  <c r="S391" i="1"/>
  <c r="S9" i="1"/>
  <c r="T913" i="1"/>
  <c r="S891" i="1"/>
  <c r="S46" i="1"/>
  <c r="T881" i="1"/>
  <c r="S866" i="1"/>
  <c r="S544" i="1"/>
  <c r="S756" i="1"/>
  <c r="T391" i="1"/>
  <c r="T152" i="1"/>
  <c r="T9" i="1"/>
  <c r="T282" i="1"/>
  <c r="S812" i="1"/>
  <c r="T885" i="1"/>
  <c r="S267" i="1"/>
  <c r="S823" i="1"/>
  <c r="S129" i="1"/>
  <c r="S699" i="1"/>
  <c r="T832" i="1"/>
  <c r="S29" i="1"/>
  <c r="S830" i="1"/>
  <c r="T906" i="1"/>
  <c r="T841" i="1"/>
  <c r="S534" i="1"/>
  <c r="T767" i="1"/>
  <c r="T578" i="1"/>
  <c r="S543" i="1"/>
  <c r="T150" i="1"/>
  <c r="T99" i="1"/>
  <c r="T234" i="1"/>
  <c r="S250" i="1"/>
  <c r="T681" i="1"/>
  <c r="T383" i="1"/>
  <c r="T3" i="1"/>
  <c r="S158" i="1"/>
  <c r="S563" i="1"/>
  <c r="S125" i="1"/>
  <c r="S654" i="1"/>
  <c r="T890" i="1"/>
  <c r="S910" i="1"/>
  <c r="S432" i="1"/>
  <c r="S338" i="1"/>
  <c r="T279" i="1"/>
  <c r="T302" i="1"/>
  <c r="S904" i="1"/>
  <c r="S362" i="1"/>
  <c r="S546" i="1"/>
  <c r="T563" i="1"/>
  <c r="T376" i="1"/>
  <c r="S395" i="1"/>
  <c r="S827" i="1"/>
  <c r="S354" i="1"/>
  <c r="T486" i="1"/>
  <c r="S68" i="1"/>
  <c r="S385" i="1"/>
  <c r="S350" i="1"/>
  <c r="T606" i="1"/>
  <c r="T456" i="1"/>
  <c r="T491" i="1"/>
  <c r="S144" i="1"/>
  <c r="T350" i="1"/>
  <c r="R327" i="1"/>
  <c r="S142" i="1"/>
  <c r="S319" i="1"/>
  <c r="R53" i="1"/>
  <c r="S48" i="1"/>
  <c r="T283" i="1"/>
  <c r="S16" i="1"/>
  <c r="S492" i="1"/>
  <c r="S619" i="1"/>
  <c r="S454" i="1"/>
  <c r="S201" i="1"/>
  <c r="S655" i="1"/>
  <c r="S653" i="1"/>
  <c r="S472" i="1"/>
  <c r="S44" i="1"/>
  <c r="S907" i="1"/>
  <c r="T144" i="1"/>
  <c r="T199" i="1"/>
  <c r="T148" i="1"/>
  <c r="T734" i="1"/>
  <c r="S119" i="1"/>
  <c r="S200" i="1"/>
  <c r="S209" i="1"/>
  <c r="S196" i="1"/>
  <c r="S248" i="1"/>
  <c r="S772" i="1"/>
  <c r="S648" i="1"/>
  <c r="T278" i="1"/>
  <c r="S623" i="1"/>
  <c r="S253" i="1"/>
  <c r="S35" i="1"/>
  <c r="T473" i="1"/>
  <c r="S8" i="1"/>
  <c r="T620" i="1"/>
  <c r="S614" i="1"/>
  <c r="S394" i="1"/>
  <c r="T251" i="1"/>
  <c r="S912" i="1"/>
  <c r="T539" i="1"/>
  <c r="R842" i="1"/>
  <c r="S259" i="1"/>
  <c r="T612" i="1"/>
  <c r="T778" i="1"/>
  <c r="S540" i="1"/>
  <c r="T259" i="1"/>
  <c r="S271" i="1"/>
  <c r="S592" i="1"/>
  <c r="T842" i="1"/>
  <c r="S861" i="1"/>
  <c r="S845" i="1"/>
  <c r="T813" i="1"/>
  <c r="S730" i="1"/>
  <c r="S150" i="1"/>
  <c r="S135" i="1"/>
  <c r="S284" i="1"/>
  <c r="R591" i="1"/>
  <c r="S360" i="1"/>
  <c r="T322" i="1"/>
  <c r="T690" i="1"/>
  <c r="T386" i="1"/>
  <c r="S213" i="1"/>
  <c r="T756" i="1"/>
  <c r="R226" i="1"/>
  <c r="S340" i="1"/>
  <c r="R831" i="1"/>
  <c r="T226" i="1"/>
  <c r="S591" i="1"/>
  <c r="T521" i="1"/>
  <c r="T338" i="1"/>
  <c r="S521" i="1"/>
  <c r="S136" i="1"/>
  <c r="S176" i="1"/>
  <c r="S587" i="1"/>
  <c r="T411" i="1"/>
  <c r="S90" i="1"/>
  <c r="S916" i="1"/>
  <c r="S159" i="1"/>
  <c r="S755" i="1"/>
  <c r="S451" i="1"/>
  <c r="T518" i="1"/>
  <c r="T844" i="1"/>
  <c r="R650" i="1"/>
  <c r="R195" i="1"/>
  <c r="S352" i="1"/>
  <c r="S578" i="1"/>
  <c r="S121" i="1"/>
  <c r="R193" i="1"/>
  <c r="R181" i="1"/>
  <c r="S445" i="1"/>
  <c r="S23" i="1"/>
  <c r="S728" i="1"/>
  <c r="S721" i="1"/>
  <c r="R46" i="1"/>
  <c r="Q46" i="1" s="1"/>
  <c r="S245" i="1"/>
  <c r="S187" i="1"/>
  <c r="S483" i="1"/>
  <c r="R508" i="1"/>
  <c r="R80" i="1"/>
  <c r="S779" i="1"/>
  <c r="R684" i="1"/>
  <c r="S36" i="1"/>
  <c r="S842" i="1"/>
  <c r="S613" i="1"/>
  <c r="T753" i="1"/>
  <c r="R259" i="1"/>
  <c r="S516" i="1"/>
  <c r="S643" i="1"/>
  <c r="S729" i="1"/>
  <c r="S919" i="1"/>
  <c r="T145" i="1"/>
  <c r="T698" i="1"/>
  <c r="S149" i="1"/>
  <c r="S298" i="1"/>
  <c r="S656" i="1"/>
  <c r="S609" i="1"/>
  <c r="S378" i="1"/>
  <c r="S140" i="1"/>
  <c r="S426" i="1"/>
  <c r="S128" i="1"/>
  <c r="S505" i="1"/>
  <c r="T494" i="1"/>
  <c r="S365" i="1"/>
  <c r="S60" i="1"/>
  <c r="S582" i="1"/>
  <c r="T467" i="1"/>
  <c r="R791" i="1"/>
  <c r="R109" i="1"/>
  <c r="S224" i="1"/>
  <c r="R247" i="1"/>
  <c r="R719" i="1"/>
  <c r="R110" i="1"/>
  <c r="T821" i="1"/>
  <c r="R840" i="1"/>
  <c r="R320" i="1"/>
  <c r="T882" i="1"/>
  <c r="T186" i="1"/>
  <c r="R469" i="1"/>
  <c r="R362" i="1"/>
  <c r="R218" i="1"/>
  <c r="R516" i="1"/>
  <c r="R212" i="1"/>
  <c r="T905" i="1"/>
  <c r="R303" i="1"/>
  <c r="T193" i="1"/>
  <c r="T97" i="1"/>
  <c r="R863" i="1"/>
  <c r="R688" i="1"/>
  <c r="S280" i="1"/>
  <c r="T342" i="1"/>
  <c r="S886" i="1"/>
  <c r="T729" i="1"/>
  <c r="T730" i="1"/>
  <c r="T351" i="1"/>
  <c r="R394" i="1"/>
  <c r="T353" i="1"/>
  <c r="R234" i="1"/>
  <c r="R196" i="1"/>
  <c r="R810" i="1"/>
  <c r="R886" i="1"/>
  <c r="S467" i="1"/>
  <c r="S765" i="1"/>
  <c r="S181" i="1"/>
  <c r="T807" i="1"/>
  <c r="S770" i="1"/>
  <c r="S262" i="1"/>
  <c r="S794" i="1"/>
  <c r="T771" i="1"/>
  <c r="T591" i="1"/>
  <c r="S767" i="1"/>
  <c r="S688" i="1"/>
  <c r="R383" i="1"/>
  <c r="S814" i="1"/>
  <c r="S906" i="1"/>
  <c r="R47" i="1"/>
  <c r="R387" i="1"/>
  <c r="S409" i="1"/>
  <c r="S431" i="1"/>
  <c r="S59" i="1"/>
  <c r="R753" i="1"/>
  <c r="S353" i="1"/>
  <c r="S841" i="1"/>
  <c r="T275" i="1"/>
  <c r="S731" i="1"/>
  <c r="S580" i="1"/>
  <c r="S177" i="1"/>
  <c r="S147" i="1"/>
  <c r="S199" i="1"/>
  <c r="S82" i="1"/>
  <c r="S238" i="1"/>
  <c r="R199" i="1"/>
  <c r="R299" i="1"/>
  <c r="S676" i="1"/>
  <c r="S723" i="1"/>
  <c r="R720" i="1"/>
  <c r="R777" i="1"/>
  <c r="S880" i="1"/>
  <c r="R616" i="1"/>
  <c r="S237" i="1"/>
  <c r="R793" i="1"/>
  <c r="R467" i="1"/>
  <c r="R530" i="1"/>
  <c r="T109" i="1"/>
  <c r="R466" i="1"/>
  <c r="S247" i="1"/>
  <c r="R554" i="1"/>
  <c r="S110" i="1"/>
  <c r="T373" i="1"/>
  <c r="T840" i="1"/>
  <c r="T320" i="1"/>
  <c r="R67" i="1"/>
  <c r="R682" i="1"/>
  <c r="T720" i="1"/>
  <c r="R881" i="1"/>
  <c r="T534" i="1"/>
  <c r="R48" i="1"/>
  <c r="T212" i="1"/>
  <c r="T585" i="1"/>
  <c r="R771" i="1"/>
  <c r="T726" i="1"/>
  <c r="T688" i="1"/>
  <c r="T280" i="1"/>
  <c r="S28" i="1"/>
  <c r="T886" i="1"/>
  <c r="T587" i="1"/>
  <c r="T507" i="1"/>
  <c r="T394" i="1"/>
  <c r="R560" i="1"/>
  <c r="R281" i="1"/>
  <c r="R59" i="1"/>
  <c r="S857" i="1"/>
  <c r="R578" i="1"/>
  <c r="S807" i="1"/>
  <c r="S449" i="1"/>
  <c r="S143" i="1"/>
  <c r="S86" i="1"/>
  <c r="S588" i="1"/>
  <c r="T608" i="1"/>
  <c r="S226" i="1"/>
  <c r="T482" i="1"/>
  <c r="S890" i="1"/>
  <c r="R87" i="1"/>
  <c r="S474" i="1"/>
  <c r="R312" i="1"/>
  <c r="S493" i="1"/>
  <c r="S332" i="1"/>
  <c r="R152" i="1"/>
  <c r="S909" i="1"/>
  <c r="R887" i="1"/>
  <c r="R233" i="1"/>
  <c r="S887" i="1"/>
  <c r="S406" i="1"/>
  <c r="S464" i="1"/>
  <c r="R11" i="1"/>
  <c r="Q11" i="1" s="1"/>
  <c r="S768" i="1"/>
  <c r="T919" i="1"/>
  <c r="T177" i="1"/>
  <c r="S882" i="1"/>
  <c r="R148" i="1"/>
  <c r="S491" i="1"/>
  <c r="R724" i="1"/>
  <c r="R37" i="1"/>
  <c r="S292" i="1"/>
  <c r="S80" i="1"/>
  <c r="R534" i="1"/>
  <c r="R595" i="1"/>
  <c r="S468" i="1"/>
  <c r="S691" i="1"/>
  <c r="S220" i="1"/>
  <c r="S447" i="1"/>
  <c r="R647" i="1"/>
  <c r="R768" i="1"/>
  <c r="R555" i="1"/>
  <c r="S466" i="1"/>
  <c r="R291" i="1"/>
  <c r="R607" i="1"/>
  <c r="T247" i="1"/>
  <c r="R608" i="1"/>
  <c r="R806" i="1"/>
  <c r="R373" i="1"/>
  <c r="T274" i="1"/>
  <c r="T825" i="1"/>
  <c r="T67" i="1"/>
  <c r="T682" i="1"/>
  <c r="T38" i="1"/>
  <c r="T770" i="1"/>
  <c r="P770" i="1" s="1"/>
  <c r="T363" i="1"/>
  <c r="T609" i="1"/>
  <c r="T48" i="1"/>
  <c r="R249" i="1"/>
  <c r="R586" i="1"/>
  <c r="R385" i="1"/>
  <c r="T384" i="1"/>
  <c r="T149" i="1"/>
  <c r="R450" i="1"/>
  <c r="R389" i="1"/>
  <c r="T28" i="1"/>
  <c r="R587" i="1"/>
  <c r="T431" i="1"/>
  <c r="R860" i="1"/>
  <c r="T11" i="1"/>
  <c r="R100" i="1"/>
  <c r="T519" i="1"/>
  <c r="R75" i="1"/>
  <c r="S39" i="1"/>
  <c r="S234" i="1"/>
  <c r="S858" i="1"/>
  <c r="S766" i="1"/>
  <c r="S681" i="1"/>
  <c r="T236" i="1"/>
  <c r="S535" i="1"/>
  <c r="R116" i="1"/>
  <c r="S862" i="1"/>
  <c r="T426" i="1"/>
  <c r="S615" i="1"/>
  <c r="S839" i="1"/>
  <c r="S452" i="1"/>
  <c r="S826" i="1"/>
  <c r="T392" i="1"/>
  <c r="S195" i="1"/>
  <c r="S373" i="1"/>
  <c r="R808" i="1"/>
  <c r="S879" i="1"/>
  <c r="S126" i="1"/>
  <c r="R113" i="1"/>
  <c r="R363" i="1"/>
  <c r="S539" i="1"/>
  <c r="S236" i="1"/>
  <c r="S115" i="1"/>
  <c r="R689" i="1"/>
  <c r="T583" i="1"/>
  <c r="R130" i="1"/>
  <c r="S457" i="1"/>
  <c r="S724" i="1"/>
  <c r="T224" i="1"/>
  <c r="S734" i="1"/>
  <c r="S94" i="1"/>
  <c r="S678" i="1"/>
  <c r="S363" i="1"/>
  <c r="T405" i="1"/>
  <c r="S384" i="1"/>
  <c r="R12" i="1"/>
  <c r="T122" i="1"/>
  <c r="R313" i="1"/>
  <c r="S828" i="1"/>
  <c r="S448" i="1"/>
  <c r="S647" i="1"/>
  <c r="T768" i="1"/>
  <c r="R856" i="1"/>
  <c r="T752" i="1"/>
  <c r="T291" i="1"/>
  <c r="T607" i="1"/>
  <c r="R533" i="1"/>
  <c r="R185" i="1"/>
  <c r="S608" i="1"/>
  <c r="S806" i="1"/>
  <c r="R880" i="1"/>
  <c r="R275" i="1"/>
  <c r="R470" i="1"/>
  <c r="R94" i="1"/>
  <c r="S485" i="1"/>
  <c r="R321" i="1"/>
  <c r="T117" i="1"/>
  <c r="R772" i="1"/>
  <c r="T644" i="1"/>
  <c r="R610" i="1"/>
  <c r="T249" i="1"/>
  <c r="T586" i="1"/>
  <c r="R350" i="1"/>
  <c r="T80" i="1"/>
  <c r="P80" i="1" s="1"/>
  <c r="R590" i="1"/>
  <c r="T389" i="1"/>
  <c r="R908" i="1"/>
  <c r="R431" i="1"/>
  <c r="T860" i="1"/>
  <c r="S616" i="1"/>
  <c r="R455" i="1"/>
  <c r="T795" i="1"/>
  <c r="S218" i="1"/>
  <c r="R66" i="1"/>
  <c r="T884" i="1"/>
  <c r="S57" i="1"/>
  <c r="S67" i="1"/>
  <c r="R751" i="1"/>
  <c r="S685" i="1"/>
  <c r="S810" i="1"/>
  <c r="S260" i="1"/>
  <c r="S43" i="1"/>
  <c r="S593" i="1"/>
  <c r="S537" i="1"/>
  <c r="R392" i="1"/>
  <c r="R774" i="1"/>
  <c r="S423" i="1"/>
  <c r="S808" i="1"/>
  <c r="T466" i="1"/>
  <c r="S331" i="1"/>
  <c r="R433" i="1"/>
  <c r="R319" i="1"/>
  <c r="S561" i="1"/>
  <c r="R237" i="1"/>
  <c r="T837" i="1"/>
  <c r="S489" i="1"/>
  <c r="S840" i="1"/>
  <c r="S217" i="1"/>
  <c r="S254" i="1"/>
  <c r="S30" i="1"/>
  <c r="S555" i="1"/>
  <c r="T621" i="1"/>
  <c r="R388" i="1"/>
  <c r="T53" i="1"/>
  <c r="S607" i="1"/>
  <c r="S611" i="1"/>
  <c r="S558" i="1"/>
  <c r="S64" i="1"/>
  <c r="S116" i="1"/>
  <c r="S436" i="1"/>
  <c r="R453" i="1"/>
  <c r="S134" i="1"/>
  <c r="R246" i="1"/>
  <c r="R752" i="1"/>
  <c r="R140" i="1"/>
  <c r="S470" i="1"/>
  <c r="T533" i="1"/>
  <c r="T185" i="1"/>
  <c r="R161" i="1"/>
  <c r="S750" i="1"/>
  <c r="T880" i="1"/>
  <c r="T554" i="1"/>
  <c r="R517" i="1"/>
  <c r="T94" i="1"/>
  <c r="T321" i="1"/>
  <c r="T516" i="1"/>
  <c r="T327" i="1"/>
  <c r="T19" i="1"/>
  <c r="T72" i="1"/>
  <c r="T129" i="1"/>
  <c r="T610" i="1"/>
  <c r="R98" i="1"/>
  <c r="R558" i="1"/>
  <c r="T611" i="1"/>
  <c r="S590" i="1"/>
  <c r="S684" i="1"/>
  <c r="S408" i="1"/>
  <c r="R910" i="1"/>
  <c r="R841" i="1"/>
  <c r="R823" i="1"/>
  <c r="R884" i="1"/>
  <c r="S339" i="1"/>
  <c r="R611" i="1"/>
  <c r="T557" i="1"/>
  <c r="R686" i="1"/>
  <c r="S594" i="1"/>
  <c r="S541" i="1"/>
  <c r="S87" i="1"/>
  <c r="T490" i="1"/>
  <c r="S775" i="1"/>
  <c r="R734" i="1"/>
  <c r="S560" i="1"/>
  <c r="S579" i="1"/>
  <c r="S430" i="1"/>
  <c r="S424" i="1"/>
  <c r="S269" i="1"/>
  <c r="R331" i="1"/>
  <c r="T328" i="1"/>
  <c r="S694" i="1"/>
  <c r="S210" i="1"/>
  <c r="S838" i="1"/>
  <c r="S520" i="1"/>
  <c r="S753" i="1"/>
  <c r="R40" i="1"/>
  <c r="S148" i="1"/>
  <c r="S506" i="1"/>
  <c r="S856" i="1"/>
  <c r="S435" i="1"/>
  <c r="S519" i="1"/>
  <c r="R142" i="1"/>
  <c r="Q142" i="1" s="1"/>
  <c r="T335" i="1"/>
  <c r="S692" i="1"/>
  <c r="T406" i="1"/>
  <c r="S392" i="1"/>
  <c r="T646" i="1"/>
  <c r="S361" i="1"/>
  <c r="S696" i="1"/>
  <c r="S427" i="1"/>
  <c r="T447" i="1"/>
  <c r="R215" i="1"/>
  <c r="R157" i="1"/>
  <c r="T140" i="1"/>
  <c r="T470" i="1"/>
  <c r="R403" i="1"/>
  <c r="T161" i="1"/>
  <c r="T750" i="1"/>
  <c r="T57" i="1"/>
  <c r="R579" i="1"/>
  <c r="T535" i="1"/>
  <c r="R175" i="1"/>
  <c r="R194" i="1"/>
  <c r="T485" i="1"/>
  <c r="T87" i="1"/>
  <c r="R72" i="1"/>
  <c r="T130" i="1"/>
  <c r="S405" i="1"/>
  <c r="T856" i="1"/>
  <c r="R428" i="1"/>
  <c r="T558" i="1"/>
  <c r="R354" i="1"/>
  <c r="T590" i="1"/>
  <c r="R337" i="1"/>
  <c r="R39" i="1"/>
  <c r="R487" i="1"/>
  <c r="T685" i="1"/>
  <c r="T209" i="1"/>
  <c r="R44" i="1"/>
  <c r="R827" i="1"/>
  <c r="T910" i="1"/>
  <c r="R472" i="1"/>
  <c r="T329" i="1"/>
  <c r="S888" i="1"/>
  <c r="R406" i="1"/>
  <c r="S193" i="1"/>
  <c r="R907" i="1"/>
  <c r="S33" i="1"/>
  <c r="R885" i="1"/>
  <c r="S881" i="1"/>
  <c r="R519" i="1"/>
  <c r="S675" i="1"/>
  <c r="T452" i="1"/>
  <c r="T385" i="1"/>
  <c r="R490" i="1"/>
  <c r="S404" i="1"/>
  <c r="S229" i="1"/>
  <c r="T472" i="1"/>
  <c r="R186" i="1"/>
  <c r="T407" i="1"/>
  <c r="S769" i="1"/>
  <c r="S164" i="1"/>
  <c r="S305" i="1"/>
  <c r="R328" i="1"/>
  <c r="S367" i="1"/>
  <c r="S733" i="1"/>
  <c r="S349" i="1"/>
  <c r="R251" i="1"/>
  <c r="S186" i="1"/>
  <c r="S117" i="1"/>
  <c r="S274" i="1"/>
  <c r="S652" i="1"/>
  <c r="S246" i="1"/>
  <c r="S660" i="1"/>
  <c r="T135" i="1"/>
  <c r="T181" i="1"/>
  <c r="S328" i="1"/>
  <c r="T126" i="1"/>
  <c r="S687" i="1"/>
  <c r="R849" i="1"/>
  <c r="T857" i="1"/>
  <c r="S18" i="1"/>
  <c r="S620" i="1"/>
  <c r="S19" i="1"/>
  <c r="R531" i="1"/>
  <c r="R447" i="1"/>
  <c r="S215" i="1"/>
  <c r="S157" i="1"/>
  <c r="R423" i="1"/>
  <c r="T465" i="1"/>
  <c r="R839" i="1"/>
  <c r="R57" i="1"/>
  <c r="T791" i="1"/>
  <c r="T175" i="1"/>
  <c r="T194" i="1"/>
  <c r="R683" i="1"/>
  <c r="R505" i="1"/>
  <c r="T823" i="1"/>
  <c r="T822" i="1"/>
  <c r="T754" i="1"/>
  <c r="T428" i="1"/>
  <c r="T354" i="1"/>
  <c r="S488" i="1"/>
  <c r="S773" i="1"/>
  <c r="T337" i="1"/>
  <c r="T39" i="1"/>
  <c r="S538" i="1"/>
  <c r="R685" i="1"/>
  <c r="T44" i="1"/>
  <c r="R200" i="1"/>
  <c r="R541" i="1"/>
  <c r="S471" i="1"/>
  <c r="R888" i="1"/>
  <c r="T889" i="1"/>
  <c r="S72" i="1"/>
  <c r="S180" i="1"/>
  <c r="R755" i="1"/>
  <c r="Q755" i="1" s="1"/>
  <c r="T731" i="1"/>
  <c r="R149" i="1"/>
  <c r="S771" i="1"/>
  <c r="R136" i="1"/>
  <c r="Q136" i="1" s="1"/>
  <c r="R338" i="1"/>
  <c r="S490" i="1"/>
  <c r="R8" i="1"/>
  <c r="T814" i="1"/>
  <c r="S13" i="1"/>
  <c r="T579" i="1"/>
  <c r="R99" i="1"/>
  <c r="T769" i="1"/>
  <c r="T687" i="1"/>
  <c r="R279" i="1"/>
  <c r="S869" i="1"/>
  <c r="T866" i="1"/>
  <c r="S268" i="1"/>
  <c r="T410" i="1"/>
  <c r="R696" i="1"/>
  <c r="Q696" i="1" s="1"/>
  <c r="S21" i="1"/>
  <c r="S776" i="1"/>
  <c r="R134" i="1"/>
  <c r="T303" i="1"/>
  <c r="S141" i="1"/>
  <c r="T151" i="1"/>
  <c r="T404" i="1"/>
  <c r="S230" i="1"/>
  <c r="R652" i="1"/>
  <c r="S754" i="1"/>
  <c r="T449" i="1"/>
  <c r="S617" i="1"/>
  <c r="S389" i="1"/>
  <c r="S796" i="1"/>
  <c r="T18" i="1"/>
  <c r="S584" i="1"/>
  <c r="S831" i="1"/>
  <c r="R38" i="1"/>
  <c r="T531" i="1"/>
  <c r="T645" i="1"/>
  <c r="T423" i="1"/>
  <c r="R382" i="1"/>
  <c r="T348" i="1"/>
  <c r="S465" i="1"/>
  <c r="T839" i="1"/>
  <c r="T468" i="1"/>
  <c r="R837" i="1"/>
  <c r="T68" i="1"/>
  <c r="S283" i="1"/>
  <c r="R81" i="1"/>
  <c r="R55" i="1"/>
  <c r="T683" i="1"/>
  <c r="T724" i="1"/>
  <c r="T505" i="1"/>
  <c r="T824" i="1"/>
  <c r="R124" i="1"/>
  <c r="R360" i="1"/>
  <c r="R826" i="1"/>
  <c r="R405" i="1"/>
  <c r="T488" i="1"/>
  <c r="R773" i="1"/>
  <c r="S860" i="1"/>
  <c r="S650" i="1"/>
  <c r="S203" i="1"/>
  <c r="S281" i="1"/>
  <c r="S374" i="1"/>
  <c r="T812" i="1"/>
  <c r="R843" i="1"/>
  <c r="S690" i="1"/>
  <c r="R535" i="1"/>
  <c r="S206" i="1"/>
  <c r="T434" i="1"/>
  <c r="R163" i="1"/>
  <c r="R838" i="1"/>
  <c r="R474" i="1"/>
  <c r="S376" i="1"/>
  <c r="R129" i="1"/>
  <c r="Q129" i="1" s="1"/>
  <c r="S813" i="1"/>
  <c r="S425" i="1"/>
  <c r="R49" i="1"/>
  <c r="T427" i="1"/>
  <c r="R115" i="1"/>
  <c r="R545" i="1"/>
  <c r="R857" i="1"/>
  <c r="R866" i="1"/>
  <c r="R340" i="1"/>
  <c r="S318" i="1"/>
  <c r="R594" i="1"/>
  <c r="T517" i="1"/>
  <c r="T258" i="1"/>
  <c r="S791" i="1"/>
  <c r="S296" i="1"/>
  <c r="S752" i="1"/>
  <c r="S749" i="1"/>
  <c r="T296" i="1"/>
  <c r="S536" i="1"/>
  <c r="R486" i="1"/>
  <c r="S893" i="1"/>
  <c r="S777" i="1"/>
  <c r="S161" i="1"/>
  <c r="R43" i="1"/>
  <c r="R374" i="1"/>
  <c r="T436" i="1"/>
  <c r="S585" i="1"/>
  <c r="R648" i="1"/>
  <c r="R645" i="1"/>
  <c r="T225" i="1"/>
  <c r="T382" i="1"/>
  <c r="T723" i="1"/>
  <c r="T110" i="1"/>
  <c r="R445" i="1"/>
  <c r="R468" i="1"/>
  <c r="T403" i="1"/>
  <c r="R754" i="1"/>
  <c r="T128" i="1"/>
  <c r="T81" i="1"/>
  <c r="R258" i="1"/>
  <c r="T536" i="1"/>
  <c r="R725" i="1"/>
  <c r="R537" i="1"/>
  <c r="T40" i="1"/>
  <c r="T124" i="1"/>
  <c r="T360" i="1"/>
  <c r="T826" i="1"/>
  <c r="T883" i="1"/>
  <c r="T190" i="1"/>
  <c r="T773" i="1"/>
  <c r="T162" i="1"/>
  <c r="R267" i="1"/>
  <c r="S197" i="1"/>
  <c r="S151" i="1"/>
  <c r="S586" i="1"/>
  <c r="R812" i="1"/>
  <c r="S297" i="1"/>
  <c r="R408" i="1"/>
  <c r="S859" i="1"/>
  <c r="R60" i="1"/>
  <c r="R336" i="1"/>
  <c r="R206" i="1"/>
  <c r="S562" i="1"/>
  <c r="R563" i="1"/>
  <c r="S565" i="1"/>
  <c r="R767" i="1"/>
  <c r="T845" i="1"/>
  <c r="S279" i="1"/>
  <c r="S323" i="1"/>
  <c r="R427" i="1"/>
  <c r="T469" i="1"/>
  <c r="S736" i="1"/>
  <c r="S387" i="1"/>
  <c r="R253" i="1"/>
  <c r="S167" i="1"/>
  <c r="S293" i="1"/>
  <c r="S89" i="1"/>
  <c r="T294" i="1"/>
  <c r="R248" i="1"/>
  <c r="S677" i="1"/>
  <c r="R561" i="1"/>
  <c r="Q561" i="1" s="1"/>
  <c r="S278" i="1"/>
  <c r="S556" i="1"/>
  <c r="S508" i="1"/>
  <c r="T308" i="1"/>
  <c r="R536" i="1"/>
  <c r="S849" i="1"/>
  <c r="S228" i="1"/>
  <c r="S554" i="1"/>
  <c r="S364" i="1"/>
  <c r="S428" i="1"/>
  <c r="S477" i="1"/>
  <c r="R649" i="1"/>
  <c r="T648" i="1"/>
  <c r="R675" i="1"/>
  <c r="R484" i="1"/>
  <c r="R225" i="1"/>
  <c r="R723" i="1"/>
  <c r="R184" i="1"/>
  <c r="T445" i="1"/>
  <c r="R750" i="1"/>
  <c r="R824" i="1"/>
  <c r="R504" i="1"/>
  <c r="R18" i="1"/>
  <c r="R268" i="1"/>
  <c r="R680" i="1"/>
  <c r="T879" i="1"/>
  <c r="T725" i="1"/>
  <c r="T537" i="1"/>
  <c r="T319" i="1"/>
  <c r="T678" i="1"/>
  <c r="R21" i="1"/>
  <c r="T66" i="1"/>
  <c r="T649" i="1"/>
  <c r="R190" i="1"/>
  <c r="R155" i="1"/>
  <c r="R33" i="1"/>
  <c r="R162" i="1"/>
  <c r="R559" i="1"/>
  <c r="S52" i="1"/>
  <c r="R473" i="1"/>
  <c r="S884" i="1"/>
  <c r="S911" i="1"/>
  <c r="R89" i="1"/>
  <c r="T911" i="1"/>
  <c r="S885" i="1"/>
  <c r="S6" i="1"/>
  <c r="T588" i="1"/>
  <c r="S693" i="1"/>
  <c r="R90" i="1"/>
  <c r="T848" i="1"/>
  <c r="S302" i="1"/>
  <c r="R122" i="1"/>
  <c r="S152" i="1"/>
  <c r="T219" i="1"/>
  <c r="S75" i="1"/>
  <c r="S112" i="1"/>
  <c r="S55" i="1"/>
  <c r="S3" i="1"/>
  <c r="S351" i="1"/>
  <c r="T15" i="1"/>
  <c r="S145" i="1"/>
  <c r="R19" i="1"/>
  <c r="S914" i="1"/>
  <c r="R485" i="1"/>
  <c r="S682" i="1"/>
  <c r="S109" i="1"/>
  <c r="T206" i="1"/>
  <c r="S327" i="1"/>
  <c r="R283" i="1"/>
  <c r="S473" i="1"/>
  <c r="S846" i="1"/>
  <c r="T362" i="1"/>
  <c r="S622" i="1"/>
  <c r="R830" i="1"/>
  <c r="S184" i="1"/>
  <c r="S212" i="1"/>
  <c r="S883" i="1"/>
  <c r="S336" i="1"/>
  <c r="R277" i="1"/>
  <c r="R141" i="1"/>
  <c r="T675" i="1"/>
  <c r="T484" i="1"/>
  <c r="R676" i="1"/>
  <c r="R749" i="1"/>
  <c r="T86" i="1"/>
  <c r="T184" i="1"/>
  <c r="T721" i="1"/>
  <c r="R217" i="1"/>
  <c r="T504" i="1"/>
  <c r="T180" i="1"/>
  <c r="T268" i="1"/>
  <c r="R681" i="1"/>
  <c r="T464" i="1"/>
  <c r="T793" i="1"/>
  <c r="R825" i="1"/>
  <c r="R424" i="1"/>
  <c r="R769" i="1"/>
  <c r="T751" i="1"/>
  <c r="T98" i="1"/>
  <c r="T155" i="1"/>
  <c r="T33" i="1"/>
  <c r="T614" i="1"/>
  <c r="T689" i="1"/>
  <c r="R432" i="1"/>
  <c r="R166" i="1"/>
  <c r="R170" i="1"/>
  <c r="S455" i="1"/>
  <c r="S235" i="1"/>
  <c r="S81" i="1"/>
  <c r="R562" i="1"/>
  <c r="S127" i="1"/>
  <c r="R911" i="1"/>
  <c r="R506" i="1"/>
  <c r="R643" i="1"/>
  <c r="R304" i="1"/>
  <c r="T355" i="1"/>
  <c r="S66" i="1"/>
  <c r="R848" i="1"/>
  <c r="S809" i="1"/>
  <c r="S793" i="1"/>
  <c r="S509" i="1"/>
  <c r="S905" i="1"/>
  <c r="S113" i="1"/>
  <c r="R858" i="1"/>
  <c r="Q858" i="1" s="1"/>
  <c r="S683" i="1"/>
  <c r="S15" i="1"/>
  <c r="S612" i="1"/>
  <c r="S792" i="1"/>
  <c r="S737" i="1"/>
  <c r="S517" i="1"/>
  <c r="T733" i="1"/>
  <c r="S774" i="1"/>
  <c r="S124" i="1"/>
  <c r="R446" i="1"/>
  <c r="R119" i="1"/>
  <c r="R905" i="1"/>
  <c r="S484" i="1"/>
  <c r="S252" i="1"/>
  <c r="R378" i="1"/>
  <c r="Q378" i="1" s="1"/>
  <c r="S720" i="1"/>
  <c r="S868" i="1"/>
  <c r="R893" i="1"/>
  <c r="S403" i="1"/>
  <c r="S321" i="1"/>
  <c r="R97" i="1"/>
  <c r="S275" i="1"/>
  <c r="R726" i="1"/>
  <c r="T277" i="1"/>
  <c r="T141" i="1"/>
  <c r="R532" i="1"/>
  <c r="T676" i="1"/>
  <c r="T749" i="1"/>
  <c r="R86" i="1"/>
  <c r="T806" i="1"/>
  <c r="R721" i="1"/>
  <c r="R348" i="1"/>
  <c r="R219" i="1"/>
  <c r="S154" i="1"/>
  <c r="R154" i="1"/>
  <c r="T766" i="1"/>
  <c r="R483" i="1"/>
  <c r="R482" i="1"/>
  <c r="R687" i="1"/>
  <c r="S330" i="1"/>
  <c r="S659" i="1"/>
  <c r="S434" i="1"/>
  <c r="S450" i="1"/>
  <c r="R332" i="1"/>
  <c r="T217" i="1"/>
  <c r="S542" i="1"/>
  <c r="R518" i="1"/>
  <c r="S822" i="1"/>
  <c r="S155" i="1"/>
  <c r="R756" i="1"/>
  <c r="S386" i="1"/>
  <c r="S494" i="1"/>
  <c r="S162" i="1"/>
  <c r="T483" i="1"/>
  <c r="S735" i="1"/>
  <c r="R144" i="1"/>
  <c r="R891" i="1"/>
  <c r="T613" i="1"/>
  <c r="R451" i="1"/>
  <c r="Q451" i="1" s="1"/>
  <c r="R879" i="1"/>
  <c r="Q879" i="1" s="1"/>
  <c r="S342" i="1"/>
  <c r="S646" i="1"/>
  <c r="S918" i="1"/>
  <c r="R585" i="1"/>
  <c r="S564" i="1"/>
  <c r="S227" i="1"/>
  <c r="S657" i="1"/>
  <c r="R278" i="1"/>
  <c r="S410" i="1"/>
  <c r="S388" i="1"/>
  <c r="S606" i="1"/>
  <c r="S308" i="1"/>
  <c r="R169" i="1"/>
  <c r="S383" i="1"/>
  <c r="S719" i="1"/>
  <c r="S101" i="1"/>
  <c r="S219" i="1"/>
  <c r="S97" i="1"/>
  <c r="S726" i="1"/>
  <c r="S821" i="1"/>
  <c r="T582" i="1"/>
  <c r="T677" i="1"/>
  <c r="S530" i="1"/>
  <c r="R678" i="1"/>
  <c r="T581" i="1"/>
  <c r="T792" i="1"/>
  <c r="R556" i="1"/>
  <c r="R465" i="1"/>
  <c r="T425" i="1"/>
  <c r="T647" i="1"/>
  <c r="R557" i="1"/>
  <c r="T120" i="1"/>
  <c r="T142" i="1"/>
  <c r="R449" i="1"/>
  <c r="T555" i="1"/>
  <c r="R404" i="1"/>
  <c r="T292" i="1"/>
  <c r="R859" i="1"/>
  <c r="T374" i="1"/>
  <c r="T448" i="1"/>
  <c r="R584" i="1"/>
  <c r="R128" i="1"/>
  <c r="T143" i="1"/>
  <c r="R187" i="1"/>
  <c r="T13" i="1"/>
  <c r="R809" i="1"/>
  <c r="T88" i="1"/>
  <c r="R727" i="1"/>
  <c r="S337" i="1"/>
  <c r="S651" i="1"/>
  <c r="R644" i="1"/>
  <c r="Q644" i="1" s="1"/>
  <c r="S411" i="1"/>
  <c r="S581" i="1"/>
  <c r="R766" i="1"/>
  <c r="Q766" i="1" s="1"/>
  <c r="S557" i="1"/>
  <c r="R914" i="1"/>
  <c r="S282" i="1"/>
  <c r="S53" i="1"/>
  <c r="S686" i="1"/>
  <c r="S382" i="1"/>
  <c r="R322" i="1"/>
  <c r="R464" i="1"/>
  <c r="T295" i="1"/>
  <c r="T680" i="1"/>
  <c r="R158" i="1"/>
  <c r="R68" i="1"/>
  <c r="R813" i="1"/>
  <c r="S908" i="1"/>
  <c r="R429" i="1"/>
  <c r="S469" i="1"/>
  <c r="S795" i="1"/>
  <c r="R609" i="1"/>
  <c r="R343" i="1"/>
  <c r="S649" i="1"/>
  <c r="R737" i="1"/>
  <c r="R776" i="1"/>
  <c r="S621" i="1"/>
  <c r="R180" i="1"/>
  <c r="Q180" i="1" s="1"/>
  <c r="R917" i="1"/>
  <c r="T163" i="1"/>
  <c r="S335" i="1"/>
  <c r="S695" i="1"/>
  <c r="S73" i="1"/>
  <c r="S825" i="1"/>
  <c r="S824" i="1"/>
  <c r="S610" i="1"/>
  <c r="S175" i="1"/>
  <c r="S811" i="1"/>
  <c r="S98" i="1"/>
  <c r="S277" i="1"/>
  <c r="T276" i="1"/>
  <c r="T580" i="1"/>
  <c r="T349" i="1"/>
  <c r="T153" i="1"/>
  <c r="R224" i="1"/>
  <c r="R386" i="1"/>
  <c r="R239" i="1"/>
  <c r="S915" i="1"/>
  <c r="S739" i="1"/>
  <c r="S233" i="1"/>
  <c r="S725" i="1"/>
  <c r="R581" i="1"/>
  <c r="R335" i="1"/>
  <c r="T361" i="1"/>
  <c r="S589" i="1"/>
  <c r="R538" i="1"/>
  <c r="R471" i="1"/>
  <c r="S312" i="1"/>
  <c r="T650" i="1"/>
  <c r="T775" i="1"/>
  <c r="T304" i="1"/>
  <c r="T196" i="1"/>
  <c r="T136" i="1"/>
  <c r="P136" i="1" s="1"/>
  <c r="T227" i="1"/>
  <c r="T49" i="1"/>
  <c r="R489" i="1"/>
  <c r="T340" i="1"/>
  <c r="T541" i="1"/>
  <c r="R617" i="1"/>
  <c r="S658" i="1"/>
  <c r="R867" i="1"/>
  <c r="R298" i="1"/>
  <c r="R814" i="1"/>
  <c r="T796" i="1"/>
  <c r="T849" i="1"/>
  <c r="R164" i="1"/>
  <c r="R254" i="1"/>
  <c r="R779" i="1"/>
  <c r="R434" i="1"/>
  <c r="T101" i="1"/>
  <c r="S645" i="1"/>
  <c r="T388" i="1"/>
  <c r="R366" i="1"/>
  <c r="R355" i="1"/>
  <c r="T700" i="1"/>
  <c r="R612" i="1"/>
  <c r="R430" i="1"/>
  <c r="T810" i="1"/>
  <c r="T451" i="1"/>
  <c r="S295" i="1"/>
  <c r="S487" i="1"/>
  <c r="S698" i="1"/>
  <c r="S476" i="1"/>
  <c r="T215" i="1"/>
  <c r="S249" i="1"/>
  <c r="R821" i="1"/>
  <c r="T154" i="1"/>
  <c r="T157" i="1"/>
  <c r="R583" i="1"/>
  <c r="T589" i="1"/>
  <c r="T538" i="1"/>
  <c r="T471" i="1"/>
  <c r="R52" i="1"/>
  <c r="R29" i="1"/>
  <c r="S99" i="1"/>
  <c r="T559" i="1"/>
  <c r="R690" i="1"/>
  <c r="T170" i="1"/>
  <c r="S49" i="1"/>
  <c r="S137" i="1"/>
  <c r="R452" i="1"/>
  <c r="S5" i="1"/>
  <c r="T887" i="1"/>
  <c r="T203" i="1"/>
  <c r="T699" i="1"/>
  <c r="R868" i="1"/>
  <c r="T562" i="1"/>
  <c r="R850" i="1"/>
  <c r="T617" i="1"/>
  <c r="R658" i="1"/>
  <c r="T867" i="1"/>
  <c r="T298" i="1"/>
  <c r="R509" i="1"/>
  <c r="R64" i="1"/>
  <c r="R847" i="1"/>
  <c r="T739" i="1"/>
  <c r="T164" i="1"/>
  <c r="T254" i="1"/>
  <c r="T779" i="1"/>
  <c r="R565" i="1"/>
  <c r="S276" i="1"/>
  <c r="T489" i="1"/>
  <c r="R861" i="1"/>
  <c r="R126" i="1"/>
  <c r="T37" i="1"/>
  <c r="S348" i="1"/>
  <c r="R493" i="1"/>
  <c r="T727" i="1"/>
  <c r="S532" i="1"/>
  <c r="S680" i="1"/>
  <c r="S303" i="1"/>
  <c r="S355" i="1"/>
  <c r="S531" i="1"/>
  <c r="R30" i="1"/>
  <c r="R318" i="1"/>
  <c r="R13" i="1"/>
  <c r="S689" i="1"/>
  <c r="T827" i="1"/>
  <c r="T52" i="1"/>
  <c r="T29" i="1"/>
  <c r="R296" i="1"/>
  <c r="R889" i="1"/>
  <c r="T862" i="1"/>
  <c r="T260" i="1"/>
  <c r="S843" i="1"/>
  <c r="R5" i="1"/>
  <c r="R150" i="1"/>
  <c r="R912" i="1"/>
  <c r="R699" i="1"/>
  <c r="T868" i="1"/>
  <c r="T36" i="1"/>
  <c r="T850" i="1"/>
  <c r="T696" i="1"/>
  <c r="T893" i="1"/>
  <c r="R492" i="1"/>
  <c r="T593" i="1"/>
  <c r="R475" i="1"/>
  <c r="T695" i="1"/>
  <c r="S169" i="1"/>
  <c r="T50" i="1"/>
  <c r="T697" i="1"/>
  <c r="R376" i="1"/>
  <c r="R262" i="1"/>
  <c r="S225" i="1"/>
  <c r="T508" i="1"/>
  <c r="S190" i="1"/>
  <c r="S482" i="1"/>
  <c r="R906" i="1"/>
  <c r="S258" i="1"/>
  <c r="R35" i="1"/>
  <c r="Q35" i="1" s="1"/>
  <c r="S837" i="1"/>
  <c r="R792" i="1"/>
  <c r="T21" i="1"/>
  <c r="R361" i="1"/>
  <c r="T30" i="1"/>
  <c r="T318" i="1"/>
  <c r="R280" i="1"/>
  <c r="R592" i="1"/>
  <c r="R330" i="1"/>
  <c r="T200" i="1"/>
  <c r="S815" i="1"/>
  <c r="R890" i="1"/>
  <c r="T615" i="1"/>
  <c r="S889" i="1"/>
  <c r="T686" i="1"/>
  <c r="T312" i="1"/>
  <c r="R775" i="1"/>
  <c r="T5" i="1"/>
  <c r="R260" i="1"/>
  <c r="T912" i="1"/>
  <c r="S595" i="1"/>
  <c r="R845" i="1"/>
  <c r="T60" i="1"/>
  <c r="R228" i="1"/>
  <c r="R564" i="1"/>
  <c r="T492" i="1"/>
  <c r="S433" i="1"/>
  <c r="T6" i="1"/>
  <c r="R695" i="1"/>
  <c r="T230" i="1"/>
  <c r="R50" i="1"/>
  <c r="T658" i="1"/>
  <c r="R6" i="1"/>
  <c r="T623" i="1"/>
  <c r="T262" i="1"/>
  <c r="T565" i="1"/>
  <c r="R613" i="1"/>
  <c r="S407" i="1"/>
  <c r="S456" i="1"/>
  <c r="S322" i="1"/>
  <c r="T691" i="1"/>
  <c r="R697" i="1"/>
  <c r="Q697" i="1" s="1"/>
  <c r="S867" i="1"/>
  <c r="T765" i="1"/>
  <c r="R722" i="1"/>
  <c r="T336" i="1"/>
  <c r="R651" i="1"/>
  <c r="T592" i="1"/>
  <c r="T330" i="1"/>
  <c r="R815" i="1"/>
  <c r="S518" i="1"/>
  <c r="R297" i="1"/>
  <c r="R488" i="1"/>
  <c r="T891" i="1"/>
  <c r="T59" i="1"/>
  <c r="R151" i="1"/>
  <c r="R227" i="1"/>
  <c r="S732" i="1"/>
  <c r="T540" i="1"/>
  <c r="S166" i="1"/>
  <c r="T64" i="1"/>
  <c r="T119" i="1"/>
  <c r="T594" i="1"/>
  <c r="T201" i="1"/>
  <c r="T228" i="1"/>
  <c r="T564" i="1"/>
  <c r="R127" i="1"/>
  <c r="R916" i="1"/>
  <c r="T455" i="1"/>
  <c r="R396" i="1"/>
  <c r="T916" i="1"/>
  <c r="R147" i="1"/>
  <c r="R229" i="1"/>
  <c r="R623" i="1"/>
  <c r="R620" i="1"/>
  <c r="S863" i="1"/>
  <c r="R176" i="1"/>
  <c r="R864" i="1"/>
  <c r="T429" i="1"/>
  <c r="T618" i="1"/>
  <c r="T735" i="1"/>
  <c r="T47" i="1"/>
  <c r="S329" i="1"/>
  <c r="R177" i="1"/>
  <c r="R862" i="1"/>
  <c r="S100" i="1"/>
  <c r="R167" i="1"/>
  <c r="S47" i="1"/>
  <c r="R276" i="1"/>
  <c r="R646" i="1"/>
  <c r="T245" i="1"/>
  <c r="T722" i="1"/>
  <c r="T112" i="1"/>
  <c r="T651" i="1"/>
  <c r="T432" i="1"/>
  <c r="T815" i="1"/>
  <c r="R407" i="1"/>
  <c r="T297" i="1"/>
  <c r="T520" i="1"/>
  <c r="R795" i="1"/>
  <c r="T888" i="1"/>
  <c r="R543" i="1"/>
  <c r="T808" i="1"/>
  <c r="R692" i="1"/>
  <c r="T732" i="1"/>
  <c r="T166" i="1"/>
  <c r="S892" i="1"/>
  <c r="R305" i="1"/>
  <c r="R201" i="1"/>
  <c r="T830" i="1"/>
  <c r="T127" i="1"/>
  <c r="T396" i="1"/>
  <c r="T239" i="1"/>
  <c r="P239" i="1" s="1"/>
  <c r="T169" i="1"/>
  <c r="R411" i="1"/>
  <c r="R121" i="1"/>
  <c r="R456" i="1"/>
  <c r="T293" i="1"/>
  <c r="T865" i="1"/>
  <c r="T176" i="1"/>
  <c r="R284" i="1"/>
  <c r="T684" i="1"/>
  <c r="R210" i="1"/>
  <c r="S913" i="1"/>
  <c r="S56" i="1"/>
  <c r="S88" i="1"/>
  <c r="R615" i="1"/>
  <c r="R904" i="1"/>
  <c r="R274" i="1"/>
  <c r="T556" i="1"/>
  <c r="T267" i="1"/>
  <c r="T246" i="1"/>
  <c r="S679" i="1"/>
  <c r="T55" i="1"/>
  <c r="T809" i="1"/>
  <c r="R729" i="1"/>
  <c r="R329" i="1"/>
  <c r="R203" i="1"/>
  <c r="R282" i="1"/>
  <c r="R197" i="1"/>
  <c r="T652" i="1"/>
  <c r="R593" i="1"/>
  <c r="T543" i="1"/>
  <c r="R728" i="1"/>
  <c r="T692" i="1"/>
  <c r="R732" i="1"/>
  <c r="R542" i="1"/>
  <c r="T624" i="1"/>
  <c r="R892" i="1"/>
  <c r="T12" i="1"/>
  <c r="S12" i="1"/>
  <c r="S847" i="1"/>
  <c r="T476" i="1"/>
  <c r="T433" i="1"/>
  <c r="R915" i="1"/>
  <c r="R435" i="1"/>
  <c r="T331" i="1"/>
  <c r="R828" i="1"/>
  <c r="R832" i="1"/>
  <c r="T737" i="1"/>
  <c r="R82" i="1"/>
  <c r="T121" i="1"/>
  <c r="T545" i="1"/>
  <c r="T831" i="1"/>
  <c r="T532" i="1"/>
  <c r="T864" i="1"/>
  <c r="R618" i="1"/>
  <c r="T210" i="1"/>
  <c r="S738" i="1"/>
  <c r="S832" i="1"/>
  <c r="T861" i="1"/>
  <c r="S864" i="1"/>
  <c r="R302" i="1"/>
  <c r="R580" i="1"/>
  <c r="T904" i="1"/>
  <c r="T838" i="1"/>
  <c r="P838" i="1" s="1"/>
  <c r="T679" i="1"/>
  <c r="T859" i="1"/>
  <c r="R342" i="1"/>
  <c r="T908" i="1"/>
  <c r="R351" i="1"/>
  <c r="T8" i="1"/>
  <c r="T100" i="1"/>
  <c r="T863" i="1"/>
  <c r="R61" i="1"/>
  <c r="T197" i="1"/>
  <c r="R395" i="1"/>
  <c r="T430" i="1"/>
  <c r="R454" i="1"/>
  <c r="T657" i="1"/>
  <c r="T542" i="1"/>
  <c r="R624" i="1"/>
  <c r="R656" i="1"/>
  <c r="S917" i="1"/>
  <c r="T847" i="1"/>
  <c r="R476" i="1"/>
  <c r="T915" i="1"/>
  <c r="T435" i="1"/>
  <c r="T595" i="1"/>
  <c r="T828" i="1"/>
  <c r="R457" i="1"/>
  <c r="R739" i="1"/>
  <c r="T82" i="1"/>
  <c r="T378" i="1"/>
  <c r="R822" i="1"/>
  <c r="T252" i="1"/>
  <c r="R829" i="1"/>
  <c r="T332" i="1"/>
  <c r="S486" i="1"/>
  <c r="R292" i="1"/>
  <c r="T218" i="1"/>
  <c r="S504" i="1"/>
  <c r="S700" i="1"/>
  <c r="R582" i="1"/>
  <c r="T719" i="1"/>
  <c r="R120" i="1"/>
  <c r="T233" i="1"/>
  <c r="T858" i="1"/>
  <c r="P858" i="1" s="1"/>
  <c r="T250" i="1"/>
  <c r="R811" i="1"/>
  <c r="R235" i="1"/>
  <c r="T655" i="1"/>
  <c r="T61" i="1"/>
  <c r="T654" i="1"/>
  <c r="T395" i="1"/>
  <c r="R844" i="1"/>
  <c r="R56" i="1"/>
  <c r="R588" i="1"/>
  <c r="T454" i="1"/>
  <c r="R238" i="1"/>
  <c r="R657" i="1"/>
  <c r="S131" i="1"/>
  <c r="T409" i="1"/>
  <c r="R846" i="1"/>
  <c r="S453" i="1"/>
  <c r="T271" i="1"/>
  <c r="R694" i="1"/>
  <c r="R540" i="1"/>
  <c r="T367" i="1"/>
  <c r="T453" i="1"/>
  <c r="T457" i="1"/>
  <c r="T757" i="1"/>
  <c r="R477" i="1"/>
  <c r="R918" i="1"/>
  <c r="R736" i="1"/>
  <c r="R153" i="1"/>
  <c r="R137" i="1"/>
  <c r="T693" i="1"/>
  <c r="T299" i="1"/>
  <c r="R794" i="1"/>
  <c r="S559" i="1"/>
  <c r="S304" i="1"/>
  <c r="S429" i="1"/>
  <c r="T253" i="1"/>
  <c r="S185" i="1"/>
  <c r="R349" i="1"/>
  <c r="R765" i="1"/>
  <c r="R606" i="1"/>
  <c r="R448" i="1"/>
  <c r="T794" i="1"/>
  <c r="R250" i="1"/>
  <c r="S507" i="1"/>
  <c r="T235" i="1"/>
  <c r="T450" i="1"/>
  <c r="R654" i="1"/>
  <c r="T653" i="1"/>
  <c r="S844" i="1"/>
  <c r="T56" i="1"/>
  <c r="R731" i="1"/>
  <c r="T238" i="1"/>
  <c r="T774" i="1"/>
  <c r="P774" i="1" s="1"/>
  <c r="R131" i="1"/>
  <c r="T220" i="1"/>
  <c r="T846" i="1"/>
  <c r="R410" i="1"/>
  <c r="R271" i="1"/>
  <c r="T694" i="1"/>
  <c r="R269" i="1"/>
  <c r="R655" i="1"/>
  <c r="R491" i="1"/>
  <c r="T736" i="1"/>
  <c r="R15" i="1"/>
  <c r="R757" i="1"/>
  <c r="T477" i="1"/>
  <c r="T918" i="1"/>
  <c r="T134" i="1"/>
  <c r="T738" i="1"/>
  <c r="T390" i="1"/>
  <c r="S865" i="1"/>
  <c r="S624" i="1"/>
  <c r="S291" i="1"/>
  <c r="S40" i="1"/>
  <c r="R3" i="1"/>
  <c r="R677" i="1"/>
  <c r="R245" i="1"/>
  <c r="R882" i="1"/>
  <c r="R293" i="1"/>
  <c r="R614" i="1"/>
  <c r="R507" i="1"/>
  <c r="R135" i="1"/>
  <c r="R36" i="1"/>
  <c r="T113" i="1"/>
  <c r="T352" i="1"/>
  <c r="R252" i="1"/>
  <c r="R653" i="1"/>
  <c r="T366" i="1"/>
  <c r="T323" i="1"/>
  <c r="R353" i="1"/>
  <c r="T387" i="1"/>
  <c r="T195" i="1"/>
  <c r="T131" i="1"/>
  <c r="R220" i="1"/>
  <c r="R735" i="1"/>
  <c r="T829" i="1"/>
  <c r="R520" i="1"/>
  <c r="R236" i="1"/>
  <c r="T237" i="1"/>
  <c r="T269" i="1"/>
  <c r="R659" i="1"/>
  <c r="R409" i="1"/>
  <c r="T917" i="1"/>
  <c r="T147" i="1"/>
  <c r="R919" i="1"/>
  <c r="T229" i="1"/>
  <c r="S299" i="1"/>
  <c r="R700" i="1"/>
  <c r="T622" i="1"/>
  <c r="R117" i="1"/>
  <c r="R323" i="1"/>
  <c r="R367" i="1"/>
  <c r="T659" i="1"/>
  <c r="S475" i="1"/>
  <c r="T616" i="1"/>
  <c r="S751" i="1"/>
  <c r="T375" i="1"/>
  <c r="R909" i="1"/>
  <c r="Q909" i="1" s="1"/>
  <c r="S829" i="1"/>
  <c r="S194" i="1"/>
  <c r="T530" i="1"/>
  <c r="R16" i="1"/>
  <c r="T116" i="1"/>
  <c r="P116" i="1" s="1"/>
  <c r="T43" i="1"/>
  <c r="T187" i="1"/>
  <c r="R88" i="1"/>
  <c r="S727" i="1"/>
  <c r="T560" i="1"/>
  <c r="R295" i="1"/>
  <c r="T909" i="1"/>
  <c r="R390" i="1"/>
  <c r="S313" i="1"/>
  <c r="T365" i="1"/>
  <c r="T907" i="1"/>
  <c r="R691" i="1"/>
  <c r="R589" i="1"/>
  <c r="R365" i="1"/>
  <c r="T475" i="1"/>
  <c r="R621" i="1"/>
  <c r="T35" i="1"/>
  <c r="T509" i="1"/>
  <c r="T914" i="1"/>
  <c r="T493" i="1"/>
  <c r="T89" i="1"/>
  <c r="T23" i="1"/>
  <c r="R436" i="1"/>
  <c r="S343" i="1"/>
  <c r="R546" i="1"/>
  <c r="T158" i="1"/>
  <c r="T73" i="1"/>
  <c r="R869" i="1"/>
  <c r="S163" i="1"/>
  <c r="S533" i="1"/>
  <c r="S153" i="1"/>
  <c r="T506" i="1"/>
  <c r="R883" i="1"/>
  <c r="T16" i="1"/>
  <c r="R384" i="1"/>
  <c r="R426" i="1"/>
  <c r="T584" i="1"/>
  <c r="T811" i="1"/>
  <c r="R730" i="1"/>
  <c r="R375" i="1"/>
  <c r="R377" i="1"/>
  <c r="R159" i="1"/>
  <c r="T313" i="1"/>
  <c r="T46" i="1"/>
  <c r="T728" i="1"/>
  <c r="T561" i="1"/>
  <c r="R125" i="1"/>
  <c r="T755" i="1"/>
  <c r="P755" i="1" s="1"/>
  <c r="T284" i="1"/>
  <c r="R261" i="1"/>
  <c r="R270" i="1"/>
  <c r="T544" i="1"/>
  <c r="T619" i="1"/>
  <c r="R339" i="1"/>
  <c r="R693" i="1"/>
  <c r="R308" i="1"/>
  <c r="S37" i="1"/>
  <c r="T221" i="1"/>
  <c r="T343" i="1"/>
  <c r="R213" i="1"/>
  <c r="S366" i="1"/>
  <c r="R679" i="1"/>
  <c r="S446" i="1"/>
  <c r="T137" i="1"/>
  <c r="R112" i="1"/>
  <c r="T424" i="1"/>
  <c r="R425" i="1"/>
  <c r="R143" i="1"/>
  <c r="R807" i="1"/>
  <c r="R352" i="1"/>
  <c r="T487" i="1"/>
  <c r="R209" i="1"/>
  <c r="S375" i="1"/>
  <c r="T377" i="1"/>
  <c r="T75" i="1"/>
  <c r="T159" i="1"/>
  <c r="S170" i="1"/>
  <c r="T843" i="1"/>
  <c r="T408" i="1"/>
  <c r="T125" i="1"/>
  <c r="R28" i="1"/>
  <c r="T281" i="1"/>
  <c r="P281" i="1" s="1"/>
  <c r="T261" i="1"/>
  <c r="T270" i="1"/>
  <c r="R544" i="1"/>
  <c r="R619" i="1"/>
  <c r="T339" i="1"/>
  <c r="T777" i="1"/>
  <c r="R796" i="1"/>
  <c r="R221" i="1"/>
  <c r="R494" i="1"/>
  <c r="T213" i="1"/>
  <c r="R622" i="1"/>
  <c r="T892" i="1"/>
  <c r="R101" i="1"/>
  <c r="T90" i="1"/>
  <c r="R865" i="1"/>
  <c r="T660" i="1"/>
  <c r="R230" i="1"/>
  <c r="T546" i="1"/>
  <c r="R698" i="1"/>
  <c r="T167" i="1"/>
  <c r="R660" i="1"/>
  <c r="R73" i="1"/>
  <c r="T656" i="1"/>
  <c r="T869" i="1"/>
  <c r="S788" i="1"/>
  <c r="T223" i="1"/>
  <c r="S787" i="1"/>
  <c r="S515" i="1"/>
  <c r="T402" i="1"/>
  <c r="R462" i="1"/>
  <c r="T111" i="1"/>
  <c r="T787" i="1"/>
  <c r="S287" i="1"/>
  <c r="R223" i="1"/>
  <c r="T463" i="1"/>
  <c r="S223" i="1"/>
  <c r="S641" i="1"/>
  <c r="T786" i="1"/>
  <c r="R402" i="1"/>
  <c r="T462" i="1"/>
  <c r="R358" i="1"/>
  <c r="T715" i="1"/>
  <c r="T287" i="1"/>
  <c r="S526" i="1"/>
  <c r="S32" i="1"/>
  <c r="S107" i="1"/>
  <c r="R786" i="1"/>
  <c r="T243" i="1"/>
  <c r="S42" i="1"/>
  <c r="T358" i="1"/>
  <c r="T934" i="1"/>
  <c r="T32" i="1"/>
  <c r="T107" i="1"/>
  <c r="S462" i="1"/>
  <c r="S932" i="1"/>
  <c r="T788" i="1"/>
  <c r="R243" i="1"/>
  <c r="T42" i="1"/>
  <c r="R641" i="1"/>
  <c r="R934" i="1"/>
  <c r="R715" i="1"/>
  <c r="S22" i="1"/>
  <c r="R42" i="1"/>
  <c r="S357" i="1"/>
  <c r="R788" i="1"/>
  <c r="R515" i="1"/>
  <c r="R22" i="1"/>
  <c r="T641" i="1"/>
  <c r="R902" i="1"/>
  <c r="R32" i="1"/>
  <c r="S463" i="1"/>
  <c r="S63" i="1"/>
  <c r="S902" i="1"/>
  <c r="R933" i="1"/>
  <c r="T515" i="1"/>
  <c r="T22" i="1"/>
  <c r="T526" i="1"/>
  <c r="T902" i="1"/>
  <c r="R111" i="1"/>
  <c r="S358" i="1"/>
  <c r="R287" i="1"/>
  <c r="S402" i="1"/>
  <c r="S111" i="1"/>
  <c r="R357" i="1"/>
  <c r="T932" i="1"/>
  <c r="S933" i="1"/>
  <c r="R526" i="1"/>
  <c r="R63" i="1"/>
  <c r="R463" i="1"/>
  <c r="S934" i="1"/>
  <c r="S786" i="1"/>
  <c r="S243" i="1"/>
  <c r="S715" i="1"/>
  <c r="T357" i="1"/>
  <c r="R932" i="1"/>
  <c r="T933" i="1"/>
  <c r="R787" i="1"/>
  <c r="T63" i="1"/>
  <c r="R107" i="1"/>
  <c r="S901" i="1"/>
  <c r="S714" i="1"/>
  <c r="R714" i="1"/>
  <c r="T714" i="1"/>
  <c r="T552" i="1"/>
  <c r="S552" i="1"/>
  <c r="R552" i="1"/>
  <c r="T901" i="1"/>
  <c r="R901" i="1"/>
  <c r="S748" i="1"/>
  <c r="T748" i="1"/>
  <c r="R640" i="1"/>
  <c r="R748" i="1"/>
  <c r="T640" i="1"/>
  <c r="R713" i="1"/>
  <c r="R835" i="1"/>
  <c r="S640" i="1"/>
  <c r="S713" i="1"/>
  <c r="T835" i="1"/>
  <c r="T713" i="1"/>
  <c r="S835" i="1"/>
  <c r="T412" i="1"/>
  <c r="S662" i="1"/>
  <c r="S478" i="1"/>
  <c r="S263" i="1"/>
  <c r="R566" i="1"/>
  <c r="R758" i="1"/>
  <c r="S740" i="1"/>
  <c r="T414" i="1"/>
  <c r="T65" i="1"/>
  <c r="T661" i="1"/>
  <c r="R306" i="1"/>
  <c r="R511" i="1"/>
  <c r="S510" i="1"/>
  <c r="S566" i="1"/>
  <c r="S65" i="1"/>
  <c r="S625" i="1"/>
  <c r="S870" i="1"/>
  <c r="S663" i="1"/>
  <c r="R188" i="1"/>
  <c r="T522" i="1"/>
  <c r="R324" i="1"/>
  <c r="R661" i="1"/>
  <c r="T596" i="1"/>
  <c r="R255" i="1"/>
  <c r="R478" i="1"/>
  <c r="S255" i="1"/>
  <c r="S596" i="1"/>
  <c r="S412" i="1"/>
  <c r="S306" i="1"/>
  <c r="T413" i="1"/>
  <c r="S702" i="1"/>
  <c r="S300" i="1"/>
  <c r="R522" i="1"/>
  <c r="R740" i="1"/>
  <c r="T324" i="1"/>
  <c r="T625" i="1"/>
  <c r="R596" i="1"/>
  <c r="T870" i="1"/>
  <c r="T701" i="1"/>
  <c r="T758" i="1"/>
  <c r="T478" i="1"/>
  <c r="S661" i="1"/>
  <c r="T255" i="1"/>
  <c r="R65" i="1"/>
  <c r="R921" i="1"/>
  <c r="R510" i="1"/>
  <c r="R300" i="1"/>
  <c r="S500" i="1"/>
  <c r="T306" i="1"/>
  <c r="R870" i="1"/>
  <c r="S495" i="1"/>
  <c r="S639" i="1"/>
  <c r="S397" i="1"/>
  <c r="T216" i="1"/>
  <c r="T740" i="1"/>
  <c r="R397" i="1"/>
  <c r="R625" i="1"/>
  <c r="T300" i="1"/>
  <c r="T188" i="1"/>
  <c r="T500" i="1"/>
  <c r="S701" i="1"/>
  <c r="S921" i="1"/>
  <c r="T511" i="1"/>
  <c r="S511" i="1"/>
  <c r="S522" i="1"/>
  <c r="S324" i="1"/>
  <c r="T495" i="1"/>
  <c r="R216" i="1"/>
  <c r="T397" i="1"/>
  <c r="T702" i="1"/>
  <c r="R412" i="1"/>
  <c r="R931" i="1"/>
  <c r="R701" i="1"/>
  <c r="S188" i="1"/>
  <c r="T663" i="1"/>
  <c r="S20" i="1"/>
  <c r="R500" i="1"/>
  <c r="S931" i="1"/>
  <c r="S216" i="1"/>
  <c r="T20" i="1"/>
  <c r="S797" i="1"/>
  <c r="R495" i="1"/>
  <c r="R797" i="1"/>
  <c r="T920" i="1"/>
  <c r="R702" i="1"/>
  <c r="R662" i="1"/>
  <c r="T566" i="1"/>
  <c r="R663" i="1"/>
  <c r="T510" i="1"/>
  <c r="T662" i="1"/>
  <c r="S414" i="1"/>
  <c r="S758" i="1"/>
  <c r="S920" i="1"/>
  <c r="T797" i="1"/>
  <c r="R920" i="1"/>
  <c r="T921" i="1"/>
  <c r="T263" i="1"/>
  <c r="R413" i="1"/>
  <c r="R20" i="1"/>
  <c r="T931" i="1"/>
  <c r="S413" i="1"/>
  <c r="R414" i="1"/>
  <c r="R263" i="1"/>
  <c r="T639" i="1"/>
  <c r="R639" i="1"/>
  <c r="T438" i="1"/>
  <c r="S710" i="1"/>
  <c r="T854" i="1"/>
  <c r="R597" i="1"/>
  <c r="T401" i="1"/>
  <c r="S458" i="1"/>
  <c r="S626" i="1"/>
  <c r="S712" i="1"/>
  <c r="R664" i="1"/>
  <c r="T34" i="1"/>
  <c r="R105" i="1"/>
  <c r="T240" i="1"/>
  <c r="R102" i="1"/>
  <c r="R368" i="1"/>
  <c r="T257" i="1"/>
  <c r="R62" i="1"/>
  <c r="S401" i="1"/>
  <c r="R899" i="1"/>
  <c r="R401" i="1"/>
  <c r="R325" i="1"/>
  <c r="S437" i="1"/>
  <c r="T341" i="1"/>
  <c r="R132" i="1"/>
  <c r="S899" i="1"/>
  <c r="S711" i="1"/>
  <c r="S257" i="1"/>
  <c r="S421" i="1"/>
  <c r="S341" i="1"/>
  <c r="T204" i="1"/>
  <c r="T626" i="1"/>
  <c r="T437" i="1"/>
  <c r="T636" i="1"/>
  <c r="S854" i="1"/>
  <c r="R242" i="1"/>
  <c r="S900" i="1"/>
  <c r="S132" i="1"/>
  <c r="T202" i="1"/>
  <c r="R636" i="1"/>
  <c r="S242" i="1"/>
  <c r="S202" i="1"/>
  <c r="S265" i="1"/>
  <c r="T523" i="1"/>
  <c r="S438" i="1"/>
  <c r="R421" i="1"/>
  <c r="R437" i="1"/>
  <c r="T764" i="1"/>
  <c r="R523" i="1"/>
  <c r="T266" i="1"/>
  <c r="R265" i="1"/>
  <c r="S62" i="1"/>
  <c r="S871" i="1"/>
  <c r="T851" i="1"/>
  <c r="R257" i="1"/>
  <c r="R637" i="1"/>
  <c r="R741" i="1"/>
  <c r="R764" i="1"/>
  <c r="S105" i="1"/>
  <c r="T242" i="1"/>
  <c r="R202" i="1"/>
  <c r="S851" i="1"/>
  <c r="S512" i="1"/>
  <c r="S325" i="1"/>
  <c r="R922" i="1"/>
  <c r="T421" i="1"/>
  <c r="R747" i="1"/>
  <c r="T265" i="1"/>
  <c r="T637" i="1"/>
  <c r="R638" i="1"/>
  <c r="S266" i="1"/>
  <c r="S102" i="1"/>
  <c r="R240" i="1"/>
  <c r="T325" i="1"/>
  <c r="R900" i="1"/>
  <c r="T132" i="1"/>
  <c r="T712" i="1"/>
  <c r="S764" i="1"/>
  <c r="S368" i="1"/>
  <c r="R851" i="1"/>
  <c r="S922" i="1"/>
  <c r="R458" i="1"/>
  <c r="T664" i="1"/>
  <c r="T900" i="1"/>
  <c r="R712" i="1"/>
  <c r="S597" i="1"/>
  <c r="S240" i="1"/>
  <c r="S34" i="1"/>
  <c r="T458" i="1"/>
  <c r="R341" i="1"/>
  <c r="T711" i="1"/>
  <c r="T747" i="1"/>
  <c r="T368" i="1"/>
  <c r="S747" i="1"/>
  <c r="S664" i="1"/>
  <c r="R871" i="1"/>
  <c r="R204" i="1"/>
  <c r="R626" i="1"/>
  <c r="S741" i="1"/>
  <c r="R711" i="1"/>
  <c r="T638" i="1"/>
  <c r="T741" i="1"/>
  <c r="R438" i="1"/>
  <c r="R854" i="1"/>
  <c r="S636" i="1"/>
  <c r="T871" i="1"/>
  <c r="T512" i="1"/>
  <c r="T922" i="1"/>
  <c r="T710" i="1"/>
  <c r="T820" i="1"/>
  <c r="S637" i="1"/>
  <c r="S820" i="1"/>
  <c r="R512" i="1"/>
  <c r="T597" i="1"/>
  <c r="R710" i="1"/>
  <c r="R820" i="1"/>
  <c r="S204" i="1"/>
  <c r="T899" i="1"/>
  <c r="S523" i="1"/>
  <c r="S638" i="1"/>
  <c r="R34" i="1"/>
  <c r="T105" i="1"/>
  <c r="T102" i="1"/>
  <c r="R266" i="1"/>
  <c r="T62" i="1"/>
  <c r="S344" i="1"/>
  <c r="S703" i="1"/>
  <c r="T524" i="1"/>
  <c r="R334" i="1"/>
  <c r="T568" i="1"/>
  <c r="T14" i="1"/>
  <c r="R160" i="1"/>
  <c r="T666" i="1"/>
  <c r="R524" i="1"/>
  <c r="T69" i="1"/>
  <c r="S567" i="1"/>
  <c r="R547" i="1"/>
  <c r="T333" i="1"/>
  <c r="T852" i="1"/>
  <c r="R198" i="1"/>
  <c r="S379" i="1"/>
  <c r="R69" i="1"/>
  <c r="S742" i="1"/>
  <c r="S924" i="1"/>
  <c r="S547" i="1"/>
  <c r="R923" i="1"/>
  <c r="R872" i="1"/>
  <c r="S923" i="1"/>
  <c r="S14" i="1"/>
  <c r="T160" i="1"/>
  <c r="T198" i="1"/>
  <c r="R568" i="1"/>
  <c r="R333" i="1"/>
  <c r="R83" i="1"/>
  <c r="R852" i="1"/>
  <c r="S496" i="1"/>
  <c r="T334" i="1"/>
  <c r="S665" i="1"/>
  <c r="T742" i="1"/>
  <c r="T241" i="1"/>
  <c r="T83" i="1"/>
  <c r="S178" i="1"/>
  <c r="T872" i="1"/>
  <c r="R241" i="1"/>
  <c r="R173" i="1"/>
  <c r="S852" i="1"/>
  <c r="R398" i="1"/>
  <c r="S108" i="1"/>
  <c r="S83" i="1"/>
  <c r="S333" i="1"/>
  <c r="T496" i="1"/>
  <c r="R379" i="1"/>
  <c r="R703" i="1"/>
  <c r="R742" i="1"/>
  <c r="T173" i="1"/>
  <c r="R924" i="1"/>
  <c r="S334" i="1"/>
  <c r="S198" i="1"/>
  <c r="S173" i="1"/>
  <c r="T108" i="1"/>
  <c r="T379" i="1"/>
  <c r="R344" i="1"/>
  <c r="S872" i="1"/>
  <c r="R665" i="1"/>
  <c r="S398" i="1"/>
  <c r="T567" i="1"/>
  <c r="S241" i="1"/>
  <c r="T344" i="1"/>
  <c r="T665" i="1"/>
  <c r="T178" i="1"/>
  <c r="S568" i="1"/>
  <c r="S69" i="1"/>
  <c r="T398" i="1"/>
  <c r="R567" i="1"/>
  <c r="T923" i="1"/>
  <c r="R14" i="1"/>
  <c r="S160" i="1"/>
  <c r="R666" i="1"/>
  <c r="S524" i="1"/>
  <c r="T547" i="1"/>
  <c r="T924" i="1"/>
  <c r="R496" i="1"/>
  <c r="S666" i="1"/>
  <c r="T703" i="1"/>
  <c r="R108" i="1"/>
  <c r="R178" i="1"/>
  <c r="T232" i="1"/>
  <c r="T70" i="1"/>
  <c r="S326" i="1"/>
  <c r="R417" i="1"/>
  <c r="T314" i="1"/>
  <c r="R307" i="1"/>
  <c r="T356" i="1"/>
  <c r="T369" i="1"/>
  <c r="S264" i="1"/>
  <c r="T183" i="1"/>
  <c r="S307" i="1"/>
  <c r="S232" i="1"/>
  <c r="S671" i="1"/>
  <c r="T326" i="1"/>
  <c r="S138" i="1"/>
  <c r="S760" i="1"/>
  <c r="S91" i="1"/>
  <c r="S632" i="1"/>
  <c r="T760" i="1"/>
  <c r="S629" i="1"/>
  <c r="S345" i="1"/>
  <c r="R123" i="1"/>
  <c r="T632" i="1"/>
  <c r="S168" i="1"/>
  <c r="T345" i="1"/>
  <c r="S123" i="1"/>
  <c r="T570" i="1"/>
  <c r="T307" i="1"/>
  <c r="T667" i="1"/>
  <c r="T222" i="1"/>
  <c r="R192" i="1"/>
  <c r="S670" i="1"/>
  <c r="R630" i="1"/>
  <c r="S70" i="1"/>
  <c r="S400" i="1"/>
  <c r="S669" i="1"/>
  <c r="R41" i="1"/>
  <c r="S231" i="1"/>
  <c r="T743" i="1"/>
  <c r="S54" i="1"/>
  <c r="S205" i="1"/>
  <c r="R103" i="1"/>
  <c r="T416" i="1"/>
  <c r="S439" i="1"/>
  <c r="R460" i="1"/>
  <c r="R45" i="1"/>
  <c r="R301" i="1"/>
  <c r="T182" i="1"/>
  <c r="R632" i="1"/>
  <c r="S743" i="1"/>
  <c r="R798" i="1"/>
  <c r="T670" i="1"/>
  <c r="R570" i="1"/>
  <c r="S417" i="1"/>
  <c r="T24" i="1"/>
  <c r="S183" i="1"/>
  <c r="S667" i="1"/>
  <c r="S114" i="1"/>
  <c r="T417" i="1"/>
  <c r="R314" i="1"/>
  <c r="T76" i="1"/>
  <c r="R745" i="1"/>
  <c r="R183" i="1"/>
  <c r="R106" i="1"/>
  <c r="R668" i="1"/>
  <c r="R667" i="1"/>
  <c r="S705" i="1"/>
  <c r="R670" i="1"/>
  <c r="S106" i="1"/>
  <c r="S569" i="1"/>
  <c r="S182" i="1"/>
  <c r="S459" i="1"/>
  <c r="T91" i="1"/>
  <c r="R369" i="1"/>
  <c r="R345" i="1"/>
  <c r="S759" i="1"/>
  <c r="R704" i="1"/>
  <c r="R91" i="1"/>
  <c r="S668" i="1"/>
  <c r="R439" i="1"/>
  <c r="T744" i="1"/>
  <c r="T668" i="1"/>
  <c r="T41" i="1"/>
  <c r="T168" i="1"/>
  <c r="T191" i="1"/>
  <c r="R744" i="1"/>
  <c r="R189" i="1"/>
  <c r="R399" i="1"/>
  <c r="T834" i="1"/>
  <c r="R707" i="1"/>
  <c r="T707" i="1"/>
  <c r="R326" i="1"/>
  <c r="R459" i="1"/>
  <c r="R598" i="1"/>
  <c r="R440" i="1"/>
  <c r="R24" i="1"/>
  <c r="S369" i="1"/>
  <c r="S45" i="1"/>
  <c r="R182" i="1"/>
  <c r="S418" i="1"/>
  <c r="R138" i="1"/>
  <c r="S192" i="1"/>
  <c r="T745" i="1"/>
  <c r="S58" i="1"/>
  <c r="S24" i="1"/>
  <c r="T174" i="1"/>
  <c r="S76" i="1"/>
  <c r="S704" i="1"/>
  <c r="S707" i="1"/>
  <c r="R760" i="1"/>
  <c r="S415" i="1"/>
  <c r="R705" i="1"/>
  <c r="T629" i="1"/>
  <c r="S416" i="1"/>
  <c r="R631" i="1"/>
  <c r="R356" i="1"/>
  <c r="T497" i="1"/>
  <c r="T833" i="1"/>
  <c r="S780" i="1"/>
  <c r="R231" i="1"/>
  <c r="T525" i="1"/>
  <c r="T630" i="1"/>
  <c r="S497" i="1"/>
  <c r="T441" i="1"/>
  <c r="R256" i="1"/>
  <c r="R58" i="1"/>
  <c r="T439" i="1"/>
  <c r="R671" i="1"/>
  <c r="S628" i="1"/>
  <c r="T264" i="1"/>
  <c r="S744" i="1"/>
  <c r="R548" i="1"/>
  <c r="R309" i="1"/>
  <c r="T460" i="1"/>
  <c r="S833" i="1"/>
  <c r="T759" i="1"/>
  <c r="R416" i="1"/>
  <c r="T873" i="1"/>
  <c r="T309" i="1"/>
  <c r="T114" i="1"/>
  <c r="R743" i="1"/>
  <c r="T301" i="1"/>
  <c r="T631" i="1"/>
  <c r="T54" i="1"/>
  <c r="R114" i="1"/>
  <c r="T418" i="1"/>
  <c r="T705" i="1"/>
  <c r="T205" i="1"/>
  <c r="T671" i="1"/>
  <c r="S745" i="1"/>
  <c r="T440" i="1"/>
  <c r="S191" i="1"/>
  <c r="S570" i="1"/>
  <c r="S309" i="1"/>
  <c r="R168" i="1"/>
  <c r="S222" i="1"/>
  <c r="T780" i="1"/>
  <c r="S627" i="1"/>
  <c r="T380" i="1"/>
  <c r="R569" i="1"/>
  <c r="R222" i="1"/>
  <c r="R264" i="1"/>
  <c r="S925" i="1"/>
  <c r="S441" i="1"/>
  <c r="S189" i="1"/>
  <c r="S548" i="1"/>
  <c r="S41" i="1"/>
  <c r="S834" i="1"/>
  <c r="T627" i="1"/>
  <c r="S798" i="1"/>
  <c r="R76" i="1"/>
  <c r="S380" i="1"/>
  <c r="R925" i="1"/>
  <c r="R706" i="1"/>
  <c r="R54" i="1"/>
  <c r="R628" i="1"/>
  <c r="S631" i="1"/>
  <c r="S399" i="1"/>
  <c r="T256" i="1"/>
  <c r="R759" i="1"/>
  <c r="S460" i="1"/>
  <c r="T628" i="1"/>
  <c r="S598" i="1"/>
  <c r="S873" i="1"/>
  <c r="T123" i="1"/>
  <c r="T400" i="1"/>
  <c r="T399" i="1"/>
  <c r="T706" i="1"/>
  <c r="T548" i="1"/>
  <c r="R497" i="1"/>
  <c r="T192" i="1"/>
  <c r="S440" i="1"/>
  <c r="S525" i="1"/>
  <c r="S103" i="1"/>
  <c r="R400" i="1"/>
  <c r="T925" i="1"/>
  <c r="R205" i="1"/>
  <c r="T45" i="1"/>
  <c r="R669" i="1"/>
  <c r="R629" i="1"/>
  <c r="R525" i="1"/>
  <c r="R833" i="1"/>
  <c r="T798" i="1"/>
  <c r="T189" i="1"/>
  <c r="T569" i="1"/>
  <c r="R873" i="1"/>
  <c r="T459" i="1"/>
  <c r="S314" i="1"/>
  <c r="S256" i="1"/>
  <c r="T138" i="1"/>
  <c r="S174" i="1"/>
  <c r="T704" i="1"/>
  <c r="R441" i="1"/>
  <c r="T598" i="1"/>
  <c r="R380" i="1"/>
  <c r="R70" i="1"/>
  <c r="S301" i="1"/>
  <c r="R834" i="1"/>
  <c r="S706" i="1"/>
  <c r="T231" i="1"/>
  <c r="R174" i="1"/>
  <c r="R780" i="1"/>
  <c r="T106" i="1"/>
  <c r="R232" i="1"/>
  <c r="R415" i="1"/>
  <c r="T669" i="1"/>
  <c r="S356" i="1"/>
  <c r="R191" i="1"/>
  <c r="S630" i="1"/>
  <c r="R627" i="1"/>
  <c r="R418" i="1"/>
  <c r="T415" i="1"/>
  <c r="T58" i="1"/>
  <c r="T103" i="1"/>
  <c r="R709" i="1"/>
  <c r="R315" i="1"/>
  <c r="S800" i="1"/>
  <c r="S926" i="1"/>
  <c r="S4" i="1"/>
  <c r="R95" i="1"/>
  <c r="S31" i="1"/>
  <c r="R31" i="1"/>
  <c r="T165" i="1"/>
  <c r="T816" i="1"/>
  <c r="S165" i="1"/>
  <c r="R165" i="1"/>
  <c r="T77" i="1"/>
  <c r="T31" i="1"/>
  <c r="S672" i="1"/>
  <c r="R77" i="1"/>
  <c r="R926" i="1"/>
  <c r="S77" i="1"/>
  <c r="R816" i="1"/>
  <c r="R672" i="1"/>
  <c r="S370" i="1"/>
  <c r="T672" i="1"/>
  <c r="R370" i="1"/>
  <c r="T95" i="1"/>
  <c r="S95" i="1"/>
  <c r="R633" i="1"/>
  <c r="T4" i="1"/>
  <c r="T370" i="1"/>
  <c r="S816" i="1"/>
  <c r="T633" i="1"/>
  <c r="R4" i="1"/>
  <c r="T926" i="1"/>
  <c r="S633" i="1"/>
  <c r="R898" i="1"/>
  <c r="R71" i="1"/>
  <c r="R673" i="1"/>
  <c r="R763" i="1"/>
  <c r="R214" i="1"/>
  <c r="R929" i="1"/>
  <c r="R875" i="1"/>
  <c r="R25" i="1"/>
  <c r="R207" i="1"/>
  <c r="R818" i="1"/>
  <c r="R179" i="1"/>
  <c r="R310" i="1"/>
  <c r="R602" i="1"/>
  <c r="R420" i="1"/>
  <c r="R393" i="1"/>
  <c r="R480" i="1"/>
  <c r="R347" i="1"/>
  <c r="R876" i="1"/>
  <c r="S853" i="1"/>
  <c r="R894" i="1"/>
  <c r="R895" i="1"/>
  <c r="R600" i="1"/>
  <c r="R799" i="1"/>
  <c r="R499" i="1"/>
  <c r="R104" i="1"/>
  <c r="R603" i="1"/>
  <c r="R479" i="1"/>
  <c r="R311" i="1"/>
  <c r="R599" i="1"/>
  <c r="R781" i="1"/>
  <c r="T461" i="1"/>
  <c r="R783" i="1"/>
  <c r="R550" i="1"/>
  <c r="T877" i="1"/>
  <c r="R514" i="1"/>
  <c r="R604" i="1"/>
  <c r="S499" i="1"/>
  <c r="S762" i="1"/>
  <c r="S316" i="1"/>
  <c r="S929" i="1"/>
  <c r="S876" i="1"/>
  <c r="S551" i="1"/>
  <c r="R442" i="1"/>
  <c r="T285" i="1"/>
  <c r="R746" i="1"/>
  <c r="S874" i="1"/>
  <c r="R285" i="1"/>
  <c r="T761" i="1"/>
  <c r="T874" i="1"/>
  <c r="R927" i="1"/>
  <c r="T442" i="1"/>
  <c r="R874" i="1"/>
  <c r="R571" i="1"/>
  <c r="S927" i="1"/>
  <c r="T746" i="1"/>
  <c r="S285" i="1"/>
  <c r="S571" i="1"/>
  <c r="S746" i="1"/>
  <c r="S761" i="1"/>
  <c r="T571" i="1"/>
  <c r="S442" i="1"/>
  <c r="T927" i="1"/>
  <c r="R761" i="1"/>
  <c r="R139" i="1"/>
  <c r="R601" i="1"/>
  <c r="R272" i="1"/>
  <c r="R674" i="1"/>
  <c r="R819" i="1"/>
  <c r="S603" i="1"/>
  <c r="R346" i="1"/>
  <c r="R817" i="1"/>
  <c r="R853" i="1"/>
  <c r="R572" i="1"/>
  <c r="R800" i="1"/>
  <c r="R286" i="1"/>
  <c r="R513" i="1"/>
  <c r="R897" i="1"/>
  <c r="R801" i="1"/>
  <c r="R708" i="1"/>
  <c r="R316" i="1"/>
  <c r="R317" i="1"/>
  <c r="S513" i="1"/>
  <c r="R782" i="1"/>
  <c r="S894" i="1"/>
  <c r="S311" i="1"/>
  <c r="R762" i="1"/>
  <c r="R381" i="1"/>
  <c r="R551" i="1"/>
  <c r="S346" i="1"/>
  <c r="S801" i="1"/>
  <c r="S600" i="1"/>
  <c r="R549" i="1"/>
  <c r="T549" i="1"/>
  <c r="R928" i="1"/>
  <c r="R171" i="1"/>
  <c r="R635" i="1"/>
  <c r="T635" i="1"/>
  <c r="R574" i="1"/>
  <c r="T574" i="1"/>
  <c r="R930" i="1"/>
  <c r="R419" i="1"/>
  <c r="R785" i="1"/>
  <c r="T785" i="1"/>
  <c r="R17" i="1"/>
  <c r="T17" i="1"/>
  <c r="T801" i="1"/>
  <c r="T897" i="1"/>
  <c r="T513" i="1"/>
  <c r="T286" i="1"/>
  <c r="T800" i="1"/>
  <c r="T572" i="1"/>
  <c r="T853" i="1"/>
  <c r="T817" i="1"/>
  <c r="T346" i="1"/>
  <c r="S514" i="1"/>
  <c r="S877" i="1"/>
  <c r="S550" i="1"/>
  <c r="S784" i="1"/>
  <c r="S783" i="1"/>
  <c r="S461" i="1"/>
  <c r="S781" i="1"/>
  <c r="S634" i="1"/>
  <c r="S599" i="1"/>
  <c r="T381" i="1"/>
  <c r="T315" i="1"/>
  <c r="T708" i="1"/>
  <c r="T898" i="1"/>
  <c r="T674" i="1"/>
  <c r="T214" i="1"/>
  <c r="T272" i="1"/>
  <c r="T763" i="1"/>
  <c r="T601" i="1"/>
  <c r="T673" i="1"/>
  <c r="T139" i="1"/>
  <c r="T71" i="1"/>
  <c r="S17" i="1"/>
  <c r="S785" i="1"/>
  <c r="S419" i="1"/>
  <c r="S930" i="1"/>
  <c r="S574" i="1"/>
  <c r="S635" i="1"/>
  <c r="S171" i="1"/>
  <c r="S928" i="1"/>
  <c r="S549" i="1"/>
  <c r="T317" i="1"/>
  <c r="T604" i="1"/>
  <c r="T819" i="1"/>
  <c r="T347" i="1"/>
  <c r="T782" i="1"/>
  <c r="T709" i="1"/>
  <c r="T311" i="1"/>
  <c r="T479" i="1"/>
  <c r="T603" i="1"/>
  <c r="T104" i="1"/>
  <c r="T499" i="1"/>
  <c r="T799" i="1"/>
  <c r="T600" i="1"/>
  <c r="T895" i="1"/>
  <c r="T894" i="1"/>
  <c r="S898" i="1"/>
  <c r="S674" i="1"/>
  <c r="S214" i="1"/>
  <c r="S272" i="1"/>
  <c r="S763" i="1"/>
  <c r="S601" i="1"/>
  <c r="S673" i="1"/>
  <c r="S139" i="1"/>
  <c r="S71" i="1"/>
  <c r="T575" i="1"/>
  <c r="T896" i="1"/>
  <c r="T573" i="1"/>
  <c r="T498" i="1"/>
  <c r="T480" i="1"/>
  <c r="T393" i="1"/>
  <c r="T420" i="1"/>
  <c r="T602" i="1"/>
  <c r="T310" i="1"/>
  <c r="T179" i="1"/>
  <c r="T818" i="1"/>
  <c r="T207" i="1"/>
  <c r="T25" i="1"/>
  <c r="T875" i="1"/>
  <c r="S317" i="1"/>
  <c r="S604" i="1"/>
  <c r="S381" i="1"/>
  <c r="S819" i="1"/>
  <c r="S347" i="1"/>
  <c r="S782" i="1"/>
  <c r="S315" i="1"/>
  <c r="S709" i="1"/>
  <c r="S708" i="1"/>
  <c r="T551" i="1"/>
  <c r="T876" i="1"/>
  <c r="T929" i="1"/>
  <c r="T316" i="1"/>
  <c r="T762" i="1"/>
  <c r="S25" i="1"/>
  <c r="S818" i="1"/>
  <c r="S310" i="1"/>
  <c r="S420" i="1"/>
  <c r="S480" i="1"/>
  <c r="T599" i="1"/>
  <c r="T783" i="1"/>
  <c r="T514" i="1"/>
  <c r="R498" i="1"/>
  <c r="R573" i="1"/>
  <c r="R896" i="1"/>
  <c r="R575" i="1"/>
  <c r="S895" i="1"/>
  <c r="S799" i="1"/>
  <c r="S104" i="1"/>
  <c r="S479" i="1"/>
  <c r="T928" i="1"/>
  <c r="T930" i="1"/>
  <c r="R461" i="1"/>
  <c r="R877" i="1"/>
  <c r="S817" i="1"/>
  <c r="S286" i="1"/>
  <c r="T634" i="1"/>
  <c r="S498" i="1"/>
  <c r="S573" i="1"/>
  <c r="S896" i="1"/>
  <c r="S575" i="1"/>
  <c r="T171" i="1"/>
  <c r="T419" i="1"/>
  <c r="R634" i="1"/>
  <c r="R784" i="1"/>
  <c r="S572" i="1"/>
  <c r="S897" i="1"/>
  <c r="T784" i="1"/>
  <c r="S875" i="1"/>
  <c r="S207" i="1"/>
  <c r="S179" i="1"/>
  <c r="S602" i="1"/>
  <c r="S393" i="1"/>
  <c r="T781" i="1"/>
  <c r="T550" i="1"/>
  <c r="S84" i="1"/>
  <c r="R84" i="1"/>
  <c r="T84" i="1"/>
  <c r="Q10" i="1" l="1"/>
  <c r="Q804" i="1"/>
  <c r="P560" i="1"/>
  <c r="P684" i="1"/>
  <c r="P527" i="1"/>
  <c r="Q737" i="1"/>
  <c r="P332" i="1"/>
  <c r="P737" i="1"/>
  <c r="P444" i="1"/>
  <c r="Q527" i="1"/>
  <c r="P37" i="1"/>
  <c r="P113" i="1"/>
  <c r="P830" i="1"/>
  <c r="P388" i="1"/>
  <c r="P576" i="1"/>
  <c r="P887" i="1"/>
  <c r="P378" i="1"/>
  <c r="Q576" i="1"/>
  <c r="P23" i="1"/>
  <c r="Q239" i="1"/>
  <c r="Q332" i="1"/>
  <c r="Q535" i="1"/>
  <c r="P914" i="1"/>
  <c r="Q830" i="1"/>
  <c r="Q283" i="1"/>
  <c r="P804" i="1"/>
  <c r="Q862" i="1"/>
  <c r="P455" i="1"/>
  <c r="Q726" i="1"/>
  <c r="Q156" i="1"/>
  <c r="Q170" i="1"/>
  <c r="Q130" i="1"/>
  <c r="Q888" i="1"/>
  <c r="Q290" i="1"/>
  <c r="Q51" i="1"/>
  <c r="P51" i="1"/>
  <c r="P605" i="1"/>
  <c r="Q605" i="1"/>
  <c r="P805" i="1"/>
  <c r="Q805" i="1"/>
  <c r="Q717" i="1"/>
  <c r="P717" i="1"/>
  <c r="P577" i="1"/>
  <c r="Q577" i="1"/>
  <c r="P96" i="1"/>
  <c r="Q96" i="1"/>
  <c r="Q74" i="1"/>
  <c r="P74" i="1"/>
  <c r="P855" i="1"/>
  <c r="Q855" i="1"/>
  <c r="Q211" i="1"/>
  <c r="P211" i="1"/>
  <c r="Q528" i="1"/>
  <c r="P528" i="1"/>
  <c r="P26" i="1"/>
  <c r="Q26" i="1"/>
  <c r="P336" i="1"/>
  <c r="Q803" i="1"/>
  <c r="P803" i="1"/>
  <c r="P878" i="1"/>
  <c r="Q878" i="1"/>
  <c r="P777" i="1"/>
  <c r="P273" i="1"/>
  <c r="Q273" i="1"/>
  <c r="P7" i="1"/>
  <c r="Q7" i="1"/>
  <c r="P172" i="1"/>
  <c r="Q172" i="1"/>
  <c r="P134" i="1"/>
  <c r="P909" i="1"/>
  <c r="Q8" i="1"/>
  <c r="Q503" i="1"/>
  <c r="P503" i="1"/>
  <c r="P508" i="1"/>
  <c r="P642" i="1"/>
  <c r="Q642" i="1"/>
  <c r="P133" i="1"/>
  <c r="Q133" i="1"/>
  <c r="P208" i="1"/>
  <c r="Q78" i="1"/>
  <c r="P78" i="1"/>
  <c r="Q93" i="1"/>
  <c r="P93" i="1"/>
  <c r="P27" i="1"/>
  <c r="Q27" i="1"/>
  <c r="P790" i="1"/>
  <c r="Q790" i="1"/>
  <c r="Q43" i="1"/>
  <c r="P724" i="1"/>
  <c r="P289" i="1"/>
  <c r="Q289" i="1"/>
  <c r="Q536" i="1"/>
  <c r="P10" i="1"/>
  <c r="P156" i="1"/>
  <c r="Q112" i="1"/>
  <c r="P43" i="1"/>
  <c r="Q312" i="1"/>
  <c r="Q718" i="1"/>
  <c r="P718" i="1"/>
  <c r="P443" i="1"/>
  <c r="Q443" i="1"/>
  <c r="P529" i="1"/>
  <c r="Q529" i="1"/>
  <c r="P387" i="1"/>
  <c r="Q99" i="1"/>
  <c r="P118" i="1"/>
  <c r="Q118" i="1"/>
  <c r="P288" i="1"/>
  <c r="Q288" i="1"/>
  <c r="P502" i="1"/>
  <c r="Q502" i="1"/>
  <c r="P831" i="1"/>
  <c r="Q823" i="1"/>
  <c r="P244" i="1"/>
  <c r="Q244" i="1"/>
  <c r="Q444" i="1"/>
  <c r="P79" i="1"/>
  <c r="P545" i="1"/>
  <c r="P11" i="1"/>
  <c r="Q79" i="1"/>
  <c r="P290" i="1"/>
  <c r="P553" i="1"/>
  <c r="Q553" i="1"/>
  <c r="Q802" i="1"/>
  <c r="P802" i="1"/>
  <c r="Q359" i="1"/>
  <c r="P359" i="1"/>
  <c r="Q609" i="1"/>
  <c r="P823" i="1"/>
  <c r="P422" i="1"/>
  <c r="Q422" i="1"/>
  <c r="Q481" i="1"/>
  <c r="P481" i="1"/>
  <c r="Q237" i="1"/>
  <c r="Q292" i="1"/>
  <c r="Q886" i="1"/>
  <c r="Q914" i="1"/>
  <c r="P158" i="1"/>
  <c r="P738" i="1"/>
  <c r="P562" i="1"/>
  <c r="Q519" i="1"/>
  <c r="P594" i="1"/>
  <c r="Q910" i="1"/>
  <c r="P652" i="1"/>
  <c r="P167" i="1"/>
  <c r="Q585" i="1"/>
  <c r="Q838" i="1"/>
  <c r="Q158" i="1"/>
  <c r="Q60" i="1"/>
  <c r="Q408" i="1"/>
  <c r="Q134" i="1"/>
  <c r="Q59" i="1"/>
  <c r="Q12" i="1"/>
  <c r="Q167" i="1"/>
  <c r="Q437" i="1"/>
  <c r="P299" i="1"/>
  <c r="P8" i="1"/>
  <c r="P60" i="1"/>
  <c r="P697" i="1"/>
  <c r="P87" i="1"/>
  <c r="P888" i="1"/>
  <c r="Q152" i="1"/>
  <c r="P686" i="1"/>
  <c r="P696" i="1"/>
  <c r="Q652" i="1"/>
  <c r="P49" i="1"/>
  <c r="Q843" i="1"/>
  <c r="P849" i="1"/>
  <c r="P679" i="1"/>
  <c r="Q169" i="1"/>
  <c r="P75" i="1"/>
  <c r="P907" i="1"/>
  <c r="Q904" i="1"/>
  <c r="P766" i="1"/>
  <c r="P649" i="1"/>
  <c r="P433" i="1"/>
  <c r="P644" i="1"/>
  <c r="P313" i="1"/>
  <c r="P429" i="1"/>
  <c r="P893" i="1"/>
  <c r="P612" i="1"/>
  <c r="P66" i="1"/>
  <c r="Q66" i="1"/>
  <c r="P38" i="1"/>
  <c r="P343" i="1"/>
  <c r="P237" i="1"/>
  <c r="P340" i="1"/>
  <c r="Q849" i="1"/>
  <c r="P166" i="1"/>
  <c r="Q907" i="1"/>
  <c r="Q336" i="1"/>
  <c r="Q116" i="1"/>
  <c r="Q117" i="1"/>
  <c r="P917" i="1"/>
  <c r="Q905" i="1"/>
  <c r="Q186" i="1"/>
  <c r="Q113" i="1"/>
  <c r="Q616" i="1"/>
  <c r="P195" i="1"/>
  <c r="Q473" i="1"/>
  <c r="P536" i="1"/>
  <c r="Q340" i="1"/>
  <c r="Q724" i="1"/>
  <c r="P862" i="1"/>
  <c r="Q545" i="1"/>
  <c r="Q149" i="1"/>
  <c r="Q87" i="1"/>
  <c r="P775" i="1"/>
  <c r="Q775" i="1"/>
  <c r="P330" i="1"/>
  <c r="Q330" i="1"/>
  <c r="Q557" i="1"/>
  <c r="P557" i="1"/>
  <c r="P253" i="1"/>
  <c r="Q253" i="1"/>
  <c r="P622" i="1"/>
  <c r="Q622" i="1"/>
  <c r="P589" i="1"/>
  <c r="Q589" i="1"/>
  <c r="Q606" i="1"/>
  <c r="P606" i="1"/>
  <c r="P477" i="1"/>
  <c r="Q477" i="1"/>
  <c r="Q56" i="1"/>
  <c r="P56" i="1"/>
  <c r="Q342" i="1"/>
  <c r="P342" i="1"/>
  <c r="Q542" i="1"/>
  <c r="P542" i="1"/>
  <c r="P411" i="1"/>
  <c r="Q411" i="1"/>
  <c r="P127" i="1"/>
  <c r="Q127" i="1"/>
  <c r="Q361" i="1"/>
  <c r="P361" i="1"/>
  <c r="Q889" i="1"/>
  <c r="P889" i="1"/>
  <c r="P658" i="1"/>
  <c r="Q658" i="1"/>
  <c r="P29" i="1"/>
  <c r="Q29" i="1"/>
  <c r="P298" i="1"/>
  <c r="Q298" i="1"/>
  <c r="Q538" i="1"/>
  <c r="P538" i="1"/>
  <c r="Q128" i="1"/>
  <c r="P128" i="1"/>
  <c r="P687" i="1"/>
  <c r="Q687" i="1"/>
  <c r="Q304" i="1"/>
  <c r="P304" i="1"/>
  <c r="P676" i="1"/>
  <c r="Q676" i="1"/>
  <c r="P122" i="1"/>
  <c r="Q122" i="1"/>
  <c r="Q33" i="1"/>
  <c r="P33" i="1"/>
  <c r="P750" i="1"/>
  <c r="Q750" i="1"/>
  <c r="P754" i="1"/>
  <c r="Q754" i="1"/>
  <c r="P115" i="1"/>
  <c r="Q115" i="1"/>
  <c r="P81" i="1"/>
  <c r="Q81" i="1"/>
  <c r="P447" i="1"/>
  <c r="Q447" i="1"/>
  <c r="P175" i="1"/>
  <c r="Q175" i="1"/>
  <c r="Q751" i="1"/>
  <c r="Q75" i="1"/>
  <c r="P555" i="1"/>
  <c r="Q555" i="1"/>
  <c r="P473" i="1"/>
  <c r="P861" i="1"/>
  <c r="Q861" i="1"/>
  <c r="Q424" i="1"/>
  <c r="P424" i="1"/>
  <c r="P564" i="1"/>
  <c r="Q564" i="1"/>
  <c r="Q254" i="1"/>
  <c r="P254" i="1"/>
  <c r="P839" i="1"/>
  <c r="Q839" i="1"/>
  <c r="P213" i="1"/>
  <c r="Q213" i="1"/>
  <c r="P46" i="1"/>
  <c r="Q869" i="1"/>
  <c r="P869" i="1"/>
  <c r="P691" i="1"/>
  <c r="Q691" i="1"/>
  <c r="P653" i="1"/>
  <c r="Q653" i="1"/>
  <c r="P765" i="1"/>
  <c r="Q765" i="1"/>
  <c r="P844" i="1"/>
  <c r="Q844" i="1"/>
  <c r="Q917" i="1"/>
  <c r="P732" i="1"/>
  <c r="Q732" i="1"/>
  <c r="P815" i="1"/>
  <c r="Q815" i="1"/>
  <c r="P260" i="1"/>
  <c r="Q260" i="1"/>
  <c r="Q475" i="1"/>
  <c r="P475" i="1"/>
  <c r="P296" i="1"/>
  <c r="Q296" i="1"/>
  <c r="P52" i="1"/>
  <c r="Q52" i="1"/>
  <c r="P430" i="1"/>
  <c r="Q430" i="1"/>
  <c r="P867" i="1"/>
  <c r="Q867" i="1"/>
  <c r="Q343" i="1"/>
  <c r="P584" i="1"/>
  <c r="Q584" i="1"/>
  <c r="P482" i="1"/>
  <c r="Q482" i="1"/>
  <c r="P643" i="1"/>
  <c r="Q643" i="1"/>
  <c r="P751" i="1"/>
  <c r="Q155" i="1"/>
  <c r="P155" i="1"/>
  <c r="Q267" i="1"/>
  <c r="P267" i="1"/>
  <c r="P486" i="1"/>
  <c r="Q486" i="1"/>
  <c r="P283" i="1"/>
  <c r="P531" i="1"/>
  <c r="Q531" i="1"/>
  <c r="P535" i="1"/>
  <c r="Q331" i="1"/>
  <c r="P331" i="1"/>
  <c r="Q884" i="1"/>
  <c r="P884" i="1"/>
  <c r="P519" i="1"/>
  <c r="P609" i="1"/>
  <c r="Q768" i="1"/>
  <c r="P768" i="1"/>
  <c r="Q299" i="1"/>
  <c r="Q387" i="1"/>
  <c r="P303" i="1"/>
  <c r="Q303" i="1"/>
  <c r="P109" i="1"/>
  <c r="Q109" i="1"/>
  <c r="P226" i="1"/>
  <c r="Q226" i="1"/>
  <c r="P145" i="1"/>
  <c r="Q145" i="1"/>
  <c r="Q221" i="1"/>
  <c r="P221" i="1"/>
  <c r="P492" i="1"/>
  <c r="Q492" i="1"/>
  <c r="P141" i="1"/>
  <c r="Q141" i="1"/>
  <c r="P261" i="1"/>
  <c r="Q261" i="1"/>
  <c r="P655" i="1"/>
  <c r="Q655" i="1"/>
  <c r="Q692" i="1"/>
  <c r="P692" i="1"/>
  <c r="Q847" i="1"/>
  <c r="P847" i="1"/>
  <c r="P494" i="1"/>
  <c r="Q494" i="1"/>
  <c r="Q409" i="1"/>
  <c r="P409" i="1"/>
  <c r="P252" i="1"/>
  <c r="Q252" i="1"/>
  <c r="Q131" i="1"/>
  <c r="P131" i="1"/>
  <c r="P349" i="1"/>
  <c r="Q349" i="1"/>
  <c r="Q656" i="1"/>
  <c r="P656" i="1"/>
  <c r="P82" i="1"/>
  <c r="Q82" i="1"/>
  <c r="Q274" i="1"/>
  <c r="P274" i="1"/>
  <c r="P407" i="1"/>
  <c r="Q407" i="1"/>
  <c r="Q792" i="1"/>
  <c r="P792" i="1"/>
  <c r="P126" i="1"/>
  <c r="Q126" i="1"/>
  <c r="P850" i="1"/>
  <c r="Q850" i="1"/>
  <c r="Q612" i="1"/>
  <c r="P678" i="1"/>
  <c r="Q678" i="1"/>
  <c r="P483" i="1"/>
  <c r="Q483" i="1"/>
  <c r="Q97" i="1"/>
  <c r="P97" i="1"/>
  <c r="P506" i="1"/>
  <c r="Q506" i="1"/>
  <c r="Q769" i="1"/>
  <c r="P769" i="1"/>
  <c r="Q190" i="1"/>
  <c r="P190" i="1"/>
  <c r="P184" i="1"/>
  <c r="Q184" i="1"/>
  <c r="Q468" i="1"/>
  <c r="P468" i="1"/>
  <c r="Q49" i="1"/>
  <c r="P251" i="1"/>
  <c r="Q251" i="1"/>
  <c r="P487" i="1"/>
  <c r="Q487" i="1"/>
  <c r="P579" i="1"/>
  <c r="Q579" i="1"/>
  <c r="P319" i="1"/>
  <c r="Q319" i="1"/>
  <c r="P610" i="1"/>
  <c r="Q610" i="1"/>
  <c r="Q100" i="1"/>
  <c r="P100" i="1"/>
  <c r="P363" i="1"/>
  <c r="Q647" i="1"/>
  <c r="P647" i="1"/>
  <c r="Q199" i="1"/>
  <c r="P199" i="1"/>
  <c r="P47" i="1"/>
  <c r="Q47" i="1"/>
  <c r="Q810" i="1"/>
  <c r="P810" i="1"/>
  <c r="P905" i="1"/>
  <c r="P791" i="1"/>
  <c r="Q791" i="1"/>
  <c r="P521" i="1"/>
  <c r="Q521" i="1"/>
  <c r="P445" i="1"/>
  <c r="Q445" i="1"/>
  <c r="P841" i="1"/>
  <c r="Q841" i="1"/>
  <c r="P554" i="1"/>
  <c r="Q554" i="1"/>
  <c r="P796" i="1"/>
  <c r="Q796" i="1"/>
  <c r="Q546" i="1"/>
  <c r="P546" i="1"/>
  <c r="Q615" i="1"/>
  <c r="P615" i="1"/>
  <c r="Q651" i="1"/>
  <c r="P651" i="1"/>
  <c r="Q154" i="1"/>
  <c r="P154" i="1"/>
  <c r="P772" i="1"/>
  <c r="Q772" i="1"/>
  <c r="Q234" i="1"/>
  <c r="P234" i="1"/>
  <c r="Q516" i="1"/>
  <c r="P516" i="1"/>
  <c r="Q73" i="1"/>
  <c r="P73" i="1"/>
  <c r="P209" i="1"/>
  <c r="Q209" i="1"/>
  <c r="P308" i="1"/>
  <c r="Q308" i="1"/>
  <c r="P375" i="1"/>
  <c r="Q375" i="1"/>
  <c r="P390" i="1"/>
  <c r="Q390" i="1"/>
  <c r="P616" i="1"/>
  <c r="P36" i="1"/>
  <c r="Q36" i="1"/>
  <c r="P731" i="1"/>
  <c r="Q731" i="1"/>
  <c r="Q540" i="1"/>
  <c r="P540" i="1"/>
  <c r="P580" i="1"/>
  <c r="Q580" i="1"/>
  <c r="Q828" i="1"/>
  <c r="P828" i="1"/>
  <c r="Q593" i="1"/>
  <c r="P593" i="1"/>
  <c r="Q864" i="1"/>
  <c r="P864" i="1"/>
  <c r="P119" i="1"/>
  <c r="P50" i="1"/>
  <c r="Q50" i="1"/>
  <c r="P689" i="1"/>
  <c r="P583" i="1"/>
  <c r="Q583" i="1"/>
  <c r="Q366" i="1"/>
  <c r="P366" i="1"/>
  <c r="Q429" i="1"/>
  <c r="P292" i="1"/>
  <c r="Q756" i="1"/>
  <c r="P756" i="1"/>
  <c r="Q893" i="1"/>
  <c r="Q562" i="1"/>
  <c r="Q21" i="1"/>
  <c r="P21" i="1"/>
  <c r="Q484" i="1"/>
  <c r="P484" i="1"/>
  <c r="P563" i="1"/>
  <c r="Q563" i="1"/>
  <c r="Q773" i="1"/>
  <c r="P773" i="1"/>
  <c r="Q505" i="1"/>
  <c r="P505" i="1"/>
  <c r="P885" i="1"/>
  <c r="Q885" i="1"/>
  <c r="P117" i="1"/>
  <c r="P726" i="1"/>
  <c r="P466" i="1"/>
  <c r="Q466" i="1"/>
  <c r="Q383" i="1"/>
  <c r="P383" i="1"/>
  <c r="P218" i="1"/>
  <c r="Q218" i="1"/>
  <c r="P159" i="1"/>
  <c r="Q159" i="1"/>
  <c r="P660" i="1"/>
  <c r="Q660" i="1"/>
  <c r="Q693" i="1"/>
  <c r="P693" i="1"/>
  <c r="P730" i="1"/>
  <c r="Q730" i="1"/>
  <c r="P436" i="1"/>
  <c r="Q436" i="1"/>
  <c r="P236" i="1"/>
  <c r="Q236" i="1"/>
  <c r="Q135" i="1"/>
  <c r="P135" i="1"/>
  <c r="P694" i="1"/>
  <c r="Q694" i="1"/>
  <c r="Q235" i="1"/>
  <c r="P235" i="1"/>
  <c r="P822" i="1"/>
  <c r="Q822" i="1"/>
  <c r="P454" i="1"/>
  <c r="Q454" i="1"/>
  <c r="P302" i="1"/>
  <c r="Q302" i="1"/>
  <c r="Q201" i="1"/>
  <c r="P201" i="1"/>
  <c r="P112" i="1"/>
  <c r="P176" i="1"/>
  <c r="Q176" i="1"/>
  <c r="P722" i="1"/>
  <c r="Q722" i="1"/>
  <c r="P906" i="1"/>
  <c r="Q906" i="1"/>
  <c r="Q13" i="1"/>
  <c r="P13" i="1"/>
  <c r="P565" i="1"/>
  <c r="Q565" i="1"/>
  <c r="P489" i="1"/>
  <c r="Q489" i="1"/>
  <c r="P404" i="1"/>
  <c r="Q404" i="1"/>
  <c r="P219" i="1"/>
  <c r="Q219" i="1"/>
  <c r="Q19" i="1"/>
  <c r="P19" i="1"/>
  <c r="P675" i="1"/>
  <c r="Q675" i="1"/>
  <c r="P248" i="1"/>
  <c r="Q248" i="1"/>
  <c r="P99" i="1"/>
  <c r="P683" i="1"/>
  <c r="Q683" i="1"/>
  <c r="P328" i="1"/>
  <c r="Q328" i="1"/>
  <c r="Q354" i="1"/>
  <c r="P354" i="1"/>
  <c r="Q403" i="1"/>
  <c r="P403" i="1"/>
  <c r="P321" i="1"/>
  <c r="Q321" i="1"/>
  <c r="Q689" i="1"/>
  <c r="Q587" i="1"/>
  <c r="P587" i="1"/>
  <c r="Q771" i="1"/>
  <c r="P771" i="1"/>
  <c r="P394" i="1"/>
  <c r="Q394" i="1"/>
  <c r="Q362" i="1"/>
  <c r="P362" i="1"/>
  <c r="Q913" i="1"/>
  <c r="P913" i="1"/>
  <c r="P294" i="1"/>
  <c r="Q294" i="1"/>
  <c r="Q335" i="1"/>
  <c r="P335" i="1"/>
  <c r="P517" i="1"/>
  <c r="Q517" i="1"/>
  <c r="P212" i="1"/>
  <c r="Q212" i="1"/>
  <c r="Q377" i="1"/>
  <c r="P377" i="1"/>
  <c r="P904" i="1"/>
  <c r="P355" i="1"/>
  <c r="Q355" i="1"/>
  <c r="P277" i="1"/>
  <c r="Q277" i="1"/>
  <c r="P337" i="1"/>
  <c r="Q337" i="1"/>
  <c r="P860" i="1"/>
  <c r="Q860" i="1"/>
  <c r="P619" i="1"/>
  <c r="Q619" i="1"/>
  <c r="P352" i="1"/>
  <c r="Q352" i="1"/>
  <c r="P339" i="1"/>
  <c r="Q339" i="1"/>
  <c r="Q295" i="1"/>
  <c r="P295" i="1"/>
  <c r="P520" i="1"/>
  <c r="Q520" i="1"/>
  <c r="P507" i="1"/>
  <c r="Q507" i="1"/>
  <c r="Q757" i="1"/>
  <c r="P757" i="1"/>
  <c r="Q811" i="1"/>
  <c r="P811" i="1"/>
  <c r="P435" i="1"/>
  <c r="Q435" i="1"/>
  <c r="Q197" i="1"/>
  <c r="P197" i="1"/>
  <c r="Q305" i="1"/>
  <c r="P305" i="1"/>
  <c r="P695" i="1"/>
  <c r="Q695" i="1"/>
  <c r="P318" i="1"/>
  <c r="Q318" i="1"/>
  <c r="P813" i="1"/>
  <c r="Q813" i="1"/>
  <c r="P348" i="1"/>
  <c r="Q348" i="1"/>
  <c r="Q681" i="1"/>
  <c r="P681" i="1"/>
  <c r="Q206" i="1"/>
  <c r="P206" i="1"/>
  <c r="Q474" i="1"/>
  <c r="P474" i="1"/>
  <c r="Q405" i="1"/>
  <c r="P405" i="1"/>
  <c r="Q541" i="1"/>
  <c r="P541" i="1"/>
  <c r="P734" i="1"/>
  <c r="Q734" i="1"/>
  <c r="Q161" i="1"/>
  <c r="P161" i="1"/>
  <c r="Q388" i="1"/>
  <c r="Q455" i="1"/>
  <c r="Q595" i="1"/>
  <c r="Q233" i="1"/>
  <c r="P585" i="1"/>
  <c r="P530" i="1"/>
  <c r="Q530" i="1"/>
  <c r="Q469" i="1"/>
  <c r="P469" i="1"/>
  <c r="Q259" i="1"/>
  <c r="P259" i="1"/>
  <c r="Q9" i="1"/>
  <c r="P9" i="1"/>
  <c r="Q539" i="1"/>
  <c r="P539" i="1"/>
  <c r="Q278" i="1"/>
  <c r="P278" i="1"/>
  <c r="Q829" i="1"/>
  <c r="P829" i="1"/>
  <c r="P868" i="1"/>
  <c r="Q868" i="1"/>
  <c r="Q698" i="1"/>
  <c r="P698" i="1"/>
  <c r="Q544" i="1"/>
  <c r="P544" i="1"/>
  <c r="P807" i="1"/>
  <c r="Q807" i="1"/>
  <c r="P367" i="1"/>
  <c r="Q367" i="1"/>
  <c r="P614" i="1"/>
  <c r="Q614" i="1"/>
  <c r="P15" i="1"/>
  <c r="Q15" i="1"/>
  <c r="P794" i="1"/>
  <c r="Q794" i="1"/>
  <c r="P453" i="1"/>
  <c r="Q395" i="1"/>
  <c r="P395" i="1"/>
  <c r="P915" i="1"/>
  <c r="Q915" i="1"/>
  <c r="Q282" i="1"/>
  <c r="P282" i="1"/>
  <c r="Q210" i="1"/>
  <c r="P210" i="1"/>
  <c r="Q620" i="1"/>
  <c r="P620" i="1"/>
  <c r="P890" i="1"/>
  <c r="Q890" i="1"/>
  <c r="P30" i="1"/>
  <c r="Q30" i="1"/>
  <c r="Q821" i="1"/>
  <c r="P821" i="1"/>
  <c r="P68" i="1"/>
  <c r="Q68" i="1"/>
  <c r="P449" i="1"/>
  <c r="Q449" i="1"/>
  <c r="Q518" i="1"/>
  <c r="P518" i="1"/>
  <c r="P721" i="1"/>
  <c r="Q721" i="1"/>
  <c r="Q649" i="1"/>
  <c r="P645" i="1"/>
  <c r="Q645" i="1"/>
  <c r="P826" i="1"/>
  <c r="Q826" i="1"/>
  <c r="P382" i="1"/>
  <c r="Q382" i="1"/>
  <c r="P200" i="1"/>
  <c r="Q200" i="1"/>
  <c r="Q428" i="1"/>
  <c r="P428" i="1"/>
  <c r="P611" i="1"/>
  <c r="Q774" i="1"/>
  <c r="P94" i="1"/>
  <c r="Q94" i="1"/>
  <c r="Q313" i="1"/>
  <c r="Q389" i="1"/>
  <c r="P389" i="1"/>
  <c r="P534" i="1"/>
  <c r="Q534" i="1"/>
  <c r="Q887" i="1"/>
  <c r="P467" i="1"/>
  <c r="Q467" i="1"/>
  <c r="P186" i="1"/>
  <c r="P181" i="1"/>
  <c r="Q181" i="1"/>
  <c r="P591" i="1"/>
  <c r="Q591" i="1"/>
  <c r="P842" i="1"/>
  <c r="Q842" i="1"/>
  <c r="P778" i="1"/>
  <c r="Q778" i="1"/>
  <c r="P624" i="1"/>
  <c r="Q624" i="1"/>
  <c r="P90" i="1"/>
  <c r="Q90" i="1"/>
  <c r="Q837" i="1"/>
  <c r="P837" i="1"/>
  <c r="P581" i="1"/>
  <c r="Q581" i="1"/>
  <c r="P825" i="1"/>
  <c r="Q825" i="1"/>
  <c r="P143" i="1"/>
  <c r="Q143" i="1"/>
  <c r="P426" i="1"/>
  <c r="Q426" i="1"/>
  <c r="P323" i="1"/>
  <c r="Q323" i="1"/>
  <c r="P735" i="1"/>
  <c r="Q735" i="1"/>
  <c r="P293" i="1"/>
  <c r="Q293" i="1"/>
  <c r="P654" i="1"/>
  <c r="Q654" i="1"/>
  <c r="P846" i="1"/>
  <c r="Q846" i="1"/>
  <c r="Q739" i="1"/>
  <c r="P739" i="1"/>
  <c r="P203" i="1"/>
  <c r="Q203" i="1"/>
  <c r="P646" i="1"/>
  <c r="Q646" i="1"/>
  <c r="P623" i="1"/>
  <c r="Q623" i="1"/>
  <c r="Q433" i="1"/>
  <c r="P699" i="1"/>
  <c r="Q699" i="1"/>
  <c r="Q452" i="1"/>
  <c r="P452" i="1"/>
  <c r="P434" i="1"/>
  <c r="Q434" i="1"/>
  <c r="P142" i="1"/>
  <c r="P170" i="1"/>
  <c r="P180" i="1"/>
  <c r="Q89" i="1"/>
  <c r="P89" i="1"/>
  <c r="P648" i="1"/>
  <c r="Q648" i="1"/>
  <c r="P163" i="1"/>
  <c r="Q163" i="1"/>
  <c r="Q360" i="1"/>
  <c r="P360" i="1"/>
  <c r="P406" i="1"/>
  <c r="Q406" i="1"/>
  <c r="Q157" i="1"/>
  <c r="P157" i="1"/>
  <c r="P558" i="1"/>
  <c r="Q558" i="1"/>
  <c r="Q392" i="1"/>
  <c r="P392" i="1"/>
  <c r="Q470" i="1"/>
  <c r="P470" i="1"/>
  <c r="Q450" i="1"/>
  <c r="P450" i="1"/>
  <c r="Q373" i="1"/>
  <c r="P373" i="1"/>
  <c r="Q578" i="1"/>
  <c r="P578" i="1"/>
  <c r="P48" i="1"/>
  <c r="Q48" i="1"/>
  <c r="P793" i="1"/>
  <c r="Q793" i="1"/>
  <c r="Q193" i="1"/>
  <c r="P193" i="1"/>
  <c r="Q391" i="1"/>
  <c r="P391" i="1"/>
  <c r="P6" i="1"/>
  <c r="Q6" i="1"/>
  <c r="Q767" i="1"/>
  <c r="P767" i="1"/>
  <c r="Q196" i="1"/>
  <c r="P196" i="1"/>
  <c r="P832" i="1"/>
  <c r="Q832" i="1"/>
  <c r="Q859" i="1"/>
  <c r="P859" i="1"/>
  <c r="P485" i="1"/>
  <c r="Q485" i="1"/>
  <c r="P225" i="1"/>
  <c r="Q225" i="1"/>
  <c r="Q230" i="1"/>
  <c r="P230" i="1"/>
  <c r="P425" i="1"/>
  <c r="Q425" i="1"/>
  <c r="P270" i="1"/>
  <c r="Q270" i="1"/>
  <c r="Q384" i="1"/>
  <c r="P384" i="1"/>
  <c r="P88" i="1"/>
  <c r="Q88" i="1"/>
  <c r="Q220" i="1"/>
  <c r="P220" i="1"/>
  <c r="P882" i="1"/>
  <c r="Q882" i="1"/>
  <c r="Q491" i="1"/>
  <c r="P491" i="1"/>
  <c r="P233" i="1"/>
  <c r="Q457" i="1"/>
  <c r="P457" i="1"/>
  <c r="P61" i="1"/>
  <c r="Q61" i="1"/>
  <c r="Q329" i="1"/>
  <c r="P329" i="1"/>
  <c r="Q284" i="1"/>
  <c r="P284" i="1"/>
  <c r="P276" i="1"/>
  <c r="Q276" i="1"/>
  <c r="Q229" i="1"/>
  <c r="P229" i="1"/>
  <c r="P227" i="1"/>
  <c r="Q227" i="1"/>
  <c r="Q912" i="1"/>
  <c r="P912" i="1"/>
  <c r="Q779" i="1"/>
  <c r="P779" i="1"/>
  <c r="P386" i="1"/>
  <c r="Q386" i="1"/>
  <c r="P727" i="1"/>
  <c r="Q727" i="1"/>
  <c r="P86" i="1"/>
  <c r="Q86" i="1"/>
  <c r="Q166" i="1"/>
  <c r="P879" i="1"/>
  <c r="P537" i="1"/>
  <c r="Q537" i="1"/>
  <c r="Q594" i="1"/>
  <c r="P124" i="1"/>
  <c r="Q124" i="1"/>
  <c r="P685" i="1"/>
  <c r="Q685" i="1"/>
  <c r="P57" i="1"/>
  <c r="Q57" i="1"/>
  <c r="Q215" i="1"/>
  <c r="P215" i="1"/>
  <c r="Q40" i="1"/>
  <c r="P40" i="1"/>
  <c r="P98" i="1"/>
  <c r="Q98" i="1"/>
  <c r="P431" i="1"/>
  <c r="Q431" i="1"/>
  <c r="Q275" i="1"/>
  <c r="P275" i="1"/>
  <c r="P12" i="1"/>
  <c r="Q363" i="1"/>
  <c r="P149" i="1"/>
  <c r="P806" i="1"/>
  <c r="Q806" i="1"/>
  <c r="P152" i="1"/>
  <c r="P886" i="1"/>
  <c r="P320" i="1"/>
  <c r="Q320" i="1"/>
  <c r="P911" i="1"/>
  <c r="Q911" i="1"/>
  <c r="P279" i="1"/>
  <c r="Q279" i="1"/>
  <c r="Q856" i="1"/>
  <c r="P856" i="1"/>
  <c r="P120" i="1"/>
  <c r="Q120" i="1"/>
  <c r="Q262" i="1"/>
  <c r="P262" i="1"/>
  <c r="Q908" i="1"/>
  <c r="P908" i="1"/>
  <c r="P865" i="1"/>
  <c r="Q865" i="1"/>
  <c r="Q28" i="1"/>
  <c r="P28" i="1"/>
  <c r="P883" i="1"/>
  <c r="Q883" i="1"/>
  <c r="P35" i="1"/>
  <c r="P700" i="1"/>
  <c r="Q700" i="1"/>
  <c r="P677" i="1"/>
  <c r="Q677" i="1"/>
  <c r="P269" i="1"/>
  <c r="Q269" i="1"/>
  <c r="Q137" i="1"/>
  <c r="P137" i="1"/>
  <c r="P657" i="1"/>
  <c r="Q657" i="1"/>
  <c r="P618" i="1"/>
  <c r="Q618" i="1"/>
  <c r="P59" i="1"/>
  <c r="P228" i="1"/>
  <c r="Q228" i="1"/>
  <c r="P592" i="1"/>
  <c r="Q592" i="1"/>
  <c r="P376" i="1"/>
  <c r="Q376" i="1"/>
  <c r="Q5" i="1"/>
  <c r="P5" i="1"/>
  <c r="P64" i="1"/>
  <c r="Q64" i="1"/>
  <c r="Q164" i="1"/>
  <c r="P164" i="1"/>
  <c r="P464" i="1"/>
  <c r="Q464" i="1"/>
  <c r="P809" i="1"/>
  <c r="Q809" i="1"/>
  <c r="Q119" i="1"/>
  <c r="P268" i="1"/>
  <c r="Q268" i="1"/>
  <c r="Q374" i="1"/>
  <c r="P374" i="1"/>
  <c r="Q38" i="1"/>
  <c r="Q338" i="1"/>
  <c r="P338" i="1"/>
  <c r="P472" i="1"/>
  <c r="Q472" i="1"/>
  <c r="P72" i="1"/>
  <c r="Q72" i="1"/>
  <c r="P129" i="1"/>
  <c r="P752" i="1"/>
  <c r="Q752" i="1"/>
  <c r="Q385" i="1"/>
  <c r="P385" i="1"/>
  <c r="Q281" i="1"/>
  <c r="P720" i="1"/>
  <c r="Q684" i="1"/>
  <c r="Q53" i="1"/>
  <c r="P53" i="1"/>
  <c r="P733" i="1"/>
  <c r="Q733" i="1"/>
  <c r="P617" i="1"/>
  <c r="Q617" i="1"/>
  <c r="P723" i="1"/>
  <c r="Q723" i="1"/>
  <c r="P39" i="1"/>
  <c r="Q39" i="1"/>
  <c r="P151" i="1"/>
  <c r="Q151" i="1"/>
  <c r="P432" i="1"/>
  <c r="Q432" i="1"/>
  <c r="P130" i="1"/>
  <c r="Q37" i="1"/>
  <c r="P881" i="1"/>
  <c r="Q881" i="1"/>
  <c r="Q621" i="1"/>
  <c r="P621" i="1"/>
  <c r="Q3" i="1"/>
  <c r="P3" i="1"/>
  <c r="P250" i="1"/>
  <c r="Q250" i="1"/>
  <c r="P153" i="1"/>
  <c r="Q153" i="1"/>
  <c r="P238" i="1"/>
  <c r="Q238" i="1"/>
  <c r="P582" i="1"/>
  <c r="Q582" i="1"/>
  <c r="Q543" i="1"/>
  <c r="P543" i="1"/>
  <c r="Q396" i="1"/>
  <c r="P396" i="1"/>
  <c r="P891" i="1"/>
  <c r="Q280" i="1"/>
  <c r="P280" i="1"/>
  <c r="P509" i="1"/>
  <c r="Q509" i="1"/>
  <c r="P690" i="1"/>
  <c r="Q690" i="1"/>
  <c r="P650" i="1"/>
  <c r="Q322" i="1"/>
  <c r="P322" i="1"/>
  <c r="P532" i="1"/>
  <c r="Q532" i="1"/>
  <c r="Q446" i="1"/>
  <c r="P446" i="1"/>
  <c r="Q848" i="1"/>
  <c r="P848" i="1"/>
  <c r="P18" i="1"/>
  <c r="Q18" i="1"/>
  <c r="P812" i="1"/>
  <c r="Q812" i="1"/>
  <c r="P258" i="1"/>
  <c r="Q258" i="1"/>
  <c r="Q866" i="1"/>
  <c r="P866" i="1"/>
  <c r="Q423" i="1"/>
  <c r="P423" i="1"/>
  <c r="P910" i="1"/>
  <c r="Q686" i="1"/>
  <c r="P246" i="1"/>
  <c r="Q246" i="1"/>
  <c r="Q590" i="1"/>
  <c r="P590" i="1"/>
  <c r="P586" i="1"/>
  <c r="Q586" i="1"/>
  <c r="P607" i="1"/>
  <c r="Q607" i="1"/>
  <c r="P312" i="1"/>
  <c r="Q560" i="1"/>
  <c r="P682" i="1"/>
  <c r="Q682" i="1"/>
  <c r="Q777" i="1"/>
  <c r="P753" i="1"/>
  <c r="Q753" i="1"/>
  <c r="Q688" i="1"/>
  <c r="P688" i="1"/>
  <c r="P110" i="1"/>
  <c r="Q110" i="1"/>
  <c r="Q195" i="1"/>
  <c r="Q23" i="1"/>
  <c r="Q770" i="1"/>
  <c r="Q728" i="1"/>
  <c r="P728" i="1"/>
  <c r="P729" i="1"/>
  <c r="Q729" i="1"/>
  <c r="Q217" i="1"/>
  <c r="P217" i="1"/>
  <c r="Q725" i="1"/>
  <c r="P725" i="1"/>
  <c r="P140" i="1"/>
  <c r="Q140" i="1"/>
  <c r="P840" i="1"/>
  <c r="Q840" i="1"/>
  <c r="Q101" i="1"/>
  <c r="P101" i="1"/>
  <c r="P408" i="1"/>
  <c r="Q125" i="1"/>
  <c r="P125" i="1"/>
  <c r="P16" i="1"/>
  <c r="Q16" i="1"/>
  <c r="P353" i="1"/>
  <c r="Q353" i="1"/>
  <c r="P271" i="1"/>
  <c r="Q271" i="1"/>
  <c r="P736" i="1"/>
  <c r="Q736" i="1"/>
  <c r="P351" i="1"/>
  <c r="Q351" i="1"/>
  <c r="P892" i="1"/>
  <c r="Q892" i="1"/>
  <c r="Q679" i="1"/>
  <c r="Q456" i="1"/>
  <c r="P456" i="1"/>
  <c r="P488" i="1"/>
  <c r="Q488" i="1"/>
  <c r="Q845" i="1"/>
  <c r="P845" i="1"/>
  <c r="P559" i="1"/>
  <c r="Q776" i="1"/>
  <c r="P776" i="1"/>
  <c r="P187" i="1"/>
  <c r="Q187" i="1"/>
  <c r="P465" i="1"/>
  <c r="Q465" i="1"/>
  <c r="P169" i="1"/>
  <c r="Q891" i="1"/>
  <c r="Q559" i="1"/>
  <c r="P504" i="1"/>
  <c r="Q504" i="1"/>
  <c r="Q857" i="1"/>
  <c r="P857" i="1"/>
  <c r="P843" i="1"/>
  <c r="Q827" i="1"/>
  <c r="P827" i="1"/>
  <c r="P185" i="1"/>
  <c r="Q185" i="1"/>
  <c r="Q808" i="1"/>
  <c r="P808" i="1"/>
  <c r="P249" i="1"/>
  <c r="Q249" i="1"/>
  <c r="P291" i="1"/>
  <c r="Q291" i="1"/>
  <c r="P148" i="1"/>
  <c r="Q148" i="1"/>
  <c r="P67" i="1"/>
  <c r="Q67" i="1"/>
  <c r="Q720" i="1"/>
  <c r="P863" i="1"/>
  <c r="Q863" i="1"/>
  <c r="Q719" i="1"/>
  <c r="P719" i="1"/>
  <c r="Q80" i="1"/>
  <c r="Q650" i="1"/>
  <c r="Q738" i="1"/>
  <c r="P659" i="1"/>
  <c r="Q659" i="1"/>
  <c r="P245" i="1"/>
  <c r="Q245" i="1"/>
  <c r="P147" i="1"/>
  <c r="Q147" i="1"/>
  <c r="Q150" i="1"/>
  <c r="P150" i="1"/>
  <c r="Q224" i="1"/>
  <c r="P224" i="1"/>
  <c r="P680" i="1"/>
  <c r="Q680" i="1"/>
  <c r="Q880" i="1"/>
  <c r="P880" i="1"/>
  <c r="Q608" i="1"/>
  <c r="P608" i="1"/>
  <c r="P561" i="1"/>
  <c r="P365" i="1"/>
  <c r="Q365" i="1"/>
  <c r="P919" i="1"/>
  <c r="Q919" i="1"/>
  <c r="P410" i="1"/>
  <c r="Q410" i="1"/>
  <c r="P448" i="1"/>
  <c r="Q448" i="1"/>
  <c r="P918" i="1"/>
  <c r="Q918" i="1"/>
  <c r="P588" i="1"/>
  <c r="Q588" i="1"/>
  <c r="Q476" i="1"/>
  <c r="P476" i="1"/>
  <c r="Q121" i="1"/>
  <c r="P121" i="1"/>
  <c r="P795" i="1"/>
  <c r="Q795" i="1"/>
  <c r="P177" i="1"/>
  <c r="Q177" i="1"/>
  <c r="P916" i="1"/>
  <c r="Q916" i="1"/>
  <c r="Q297" i="1"/>
  <c r="P297" i="1"/>
  <c r="P613" i="1"/>
  <c r="Q613" i="1"/>
  <c r="P595" i="1"/>
  <c r="P493" i="1"/>
  <c r="Q493" i="1"/>
  <c r="P451" i="1"/>
  <c r="P814" i="1"/>
  <c r="Q814" i="1"/>
  <c r="Q471" i="1"/>
  <c r="P471" i="1"/>
  <c r="Q556" i="1"/>
  <c r="P556" i="1"/>
  <c r="P144" i="1"/>
  <c r="Q144" i="1"/>
  <c r="P749" i="1"/>
  <c r="Q749" i="1"/>
  <c r="P162" i="1"/>
  <c r="Q162" i="1"/>
  <c r="P824" i="1"/>
  <c r="Q824" i="1"/>
  <c r="P427" i="1"/>
  <c r="Q427" i="1"/>
  <c r="P55" i="1"/>
  <c r="Q55" i="1"/>
  <c r="P490" i="1"/>
  <c r="Q490" i="1"/>
  <c r="P44" i="1"/>
  <c r="Q44" i="1"/>
  <c r="P194" i="1"/>
  <c r="Q194" i="1"/>
  <c r="Q611" i="1"/>
  <c r="P327" i="1"/>
  <c r="Q453" i="1"/>
  <c r="Q350" i="1"/>
  <c r="P350" i="1"/>
  <c r="P533" i="1"/>
  <c r="Q533" i="1"/>
  <c r="P247" i="1"/>
  <c r="Q247" i="1"/>
  <c r="Q508" i="1"/>
  <c r="Q831" i="1"/>
  <c r="Q327" i="1"/>
  <c r="Q364" i="1"/>
  <c r="P364" i="1"/>
  <c r="P287" i="1"/>
  <c r="P566" i="1"/>
  <c r="P552" i="1"/>
  <c r="Q525" i="1"/>
  <c r="Q552" i="1"/>
  <c r="Q932" i="1"/>
  <c r="P932" i="1"/>
  <c r="Q111" i="1"/>
  <c r="P111" i="1"/>
  <c r="P786" i="1"/>
  <c r="Q786" i="1"/>
  <c r="P32" i="1"/>
  <c r="Q32" i="1"/>
  <c r="P902" i="1"/>
  <c r="Q902" i="1"/>
  <c r="Q715" i="1"/>
  <c r="P715" i="1"/>
  <c r="P901" i="1"/>
  <c r="Q901" i="1"/>
  <c r="Q357" i="1"/>
  <c r="P357" i="1"/>
  <c r="Q934" i="1"/>
  <c r="P934" i="1"/>
  <c r="Q870" i="1"/>
  <c r="P107" i="1"/>
  <c r="Q107" i="1"/>
  <c r="Q22" i="1"/>
  <c r="P22" i="1"/>
  <c r="P641" i="1"/>
  <c r="Q641" i="1"/>
  <c r="Q63" i="1"/>
  <c r="P63" i="1"/>
  <c r="Q526" i="1"/>
  <c r="P526" i="1"/>
  <c r="Q402" i="1"/>
  <c r="P402" i="1"/>
  <c r="Q714" i="1"/>
  <c r="P714" i="1"/>
  <c r="P462" i="1"/>
  <c r="Q462" i="1"/>
  <c r="Q933" i="1"/>
  <c r="P933" i="1"/>
  <c r="Q515" i="1"/>
  <c r="P515" i="1"/>
  <c r="P42" i="1"/>
  <c r="P223" i="1"/>
  <c r="Q223" i="1"/>
  <c r="P437" i="1"/>
  <c r="P758" i="1"/>
  <c r="Q787" i="1"/>
  <c r="P787" i="1"/>
  <c r="Q463" i="1"/>
  <c r="P463" i="1"/>
  <c r="Q788" i="1"/>
  <c r="P788" i="1"/>
  <c r="P243" i="1"/>
  <c r="Q243" i="1"/>
  <c r="Q42" i="1"/>
  <c r="Q358" i="1"/>
  <c r="P358" i="1"/>
  <c r="Q287" i="1"/>
  <c r="Q713" i="1"/>
  <c r="P713" i="1"/>
  <c r="Q663" i="1"/>
  <c r="P748" i="1"/>
  <c r="Q748" i="1"/>
  <c r="Q640" i="1"/>
  <c r="P640" i="1"/>
  <c r="Q25" i="1"/>
  <c r="Q566" i="1"/>
  <c r="P188" i="1"/>
  <c r="Q188" i="1"/>
  <c r="P835" i="1"/>
  <c r="Q835" i="1"/>
  <c r="Q397" i="1"/>
  <c r="P397" i="1"/>
  <c r="P255" i="1"/>
  <c r="Q255" i="1"/>
  <c r="Q263" i="1"/>
  <c r="P263" i="1"/>
  <c r="P920" i="1"/>
  <c r="Q920" i="1"/>
  <c r="P412" i="1"/>
  <c r="Q412" i="1"/>
  <c r="Q300" i="1"/>
  <c r="P701" i="1"/>
  <c r="P414" i="1"/>
  <c r="Q414" i="1"/>
  <c r="P662" i="1"/>
  <c r="Q662" i="1"/>
  <c r="Q510" i="1"/>
  <c r="P510" i="1"/>
  <c r="P870" i="1"/>
  <c r="P661" i="1"/>
  <c r="Q661" i="1"/>
  <c r="Q758" i="1"/>
  <c r="Q702" i="1"/>
  <c r="P702" i="1"/>
  <c r="Q500" i="1"/>
  <c r="P921" i="1"/>
  <c r="Q921" i="1"/>
  <c r="Q596" i="1"/>
  <c r="P596" i="1"/>
  <c r="P324" i="1"/>
  <c r="Q324" i="1"/>
  <c r="P216" i="1"/>
  <c r="Q216" i="1"/>
  <c r="P500" i="1"/>
  <c r="P65" i="1"/>
  <c r="Q65" i="1"/>
  <c r="Q511" i="1"/>
  <c r="P511" i="1"/>
  <c r="Q931" i="1"/>
  <c r="P931" i="1"/>
  <c r="Q20" i="1"/>
  <c r="P20" i="1"/>
  <c r="P663" i="1"/>
  <c r="P413" i="1"/>
  <c r="Q413" i="1"/>
  <c r="P495" i="1"/>
  <c r="Q495" i="1"/>
  <c r="P300" i="1"/>
  <c r="P740" i="1"/>
  <c r="Q740" i="1"/>
  <c r="Q797" i="1"/>
  <c r="P797" i="1"/>
  <c r="Q306" i="1"/>
  <c r="P306" i="1"/>
  <c r="P639" i="1"/>
  <c r="Q639" i="1"/>
  <c r="Q701" i="1"/>
  <c r="Q625" i="1"/>
  <c r="P625" i="1"/>
  <c r="Q522" i="1"/>
  <c r="P522" i="1"/>
  <c r="Q478" i="1"/>
  <c r="P478" i="1"/>
  <c r="P202" i="1"/>
  <c r="Q178" i="1"/>
  <c r="Q764" i="1"/>
  <c r="Q202" i="1"/>
  <c r="Q741" i="1"/>
  <c r="P851" i="1"/>
  <c r="P922" i="1"/>
  <c r="Q922" i="1"/>
  <c r="Q438" i="1"/>
  <c r="P438" i="1"/>
  <c r="Q637" i="1"/>
  <c r="P637" i="1"/>
  <c r="Q132" i="1"/>
  <c r="P132" i="1"/>
  <c r="Q266" i="1"/>
  <c r="P266" i="1"/>
  <c r="P820" i="1"/>
  <c r="Q820" i="1"/>
  <c r="Q711" i="1"/>
  <c r="P711" i="1"/>
  <c r="Q421" i="1"/>
  <c r="P421" i="1"/>
  <c r="P102" i="1"/>
  <c r="Q102" i="1"/>
  <c r="Q256" i="1"/>
  <c r="Q710" i="1"/>
  <c r="P710" i="1"/>
  <c r="P664" i="1"/>
  <c r="P341" i="1"/>
  <c r="Q341" i="1"/>
  <c r="Q265" i="1"/>
  <c r="P265" i="1"/>
  <c r="Q242" i="1"/>
  <c r="P242" i="1"/>
  <c r="P899" i="1"/>
  <c r="Q853" i="1"/>
  <c r="P34" i="1"/>
  <c r="Q34" i="1"/>
  <c r="Q512" i="1"/>
  <c r="P512" i="1"/>
  <c r="P204" i="1"/>
  <c r="Q204" i="1"/>
  <c r="P325" i="1"/>
  <c r="P764" i="1"/>
  <c r="Q854" i="1"/>
  <c r="Q401" i="1"/>
  <c r="Q257" i="1"/>
  <c r="P257" i="1"/>
  <c r="Q636" i="1"/>
  <c r="P636" i="1"/>
  <c r="Q712" i="1"/>
  <c r="P712" i="1"/>
  <c r="Q638" i="1"/>
  <c r="P638" i="1"/>
  <c r="Q368" i="1"/>
  <c r="P368" i="1"/>
  <c r="Q325" i="1"/>
  <c r="Q900" i="1"/>
  <c r="P900" i="1"/>
  <c r="P401" i="1"/>
  <c r="Q597" i="1"/>
  <c r="P597" i="1"/>
  <c r="Q626" i="1"/>
  <c r="P626" i="1"/>
  <c r="P458" i="1"/>
  <c r="Q458" i="1"/>
  <c r="P747" i="1"/>
  <c r="Q747" i="1"/>
  <c r="Q105" i="1"/>
  <c r="P105" i="1"/>
  <c r="P854" i="1"/>
  <c r="P871" i="1"/>
  <c r="Q871" i="1"/>
  <c r="Q851" i="1"/>
  <c r="P240" i="1"/>
  <c r="Q240" i="1"/>
  <c r="P741" i="1"/>
  <c r="Q523" i="1"/>
  <c r="P523" i="1"/>
  <c r="Q899" i="1"/>
  <c r="Q62" i="1"/>
  <c r="P62" i="1"/>
  <c r="Q664" i="1"/>
  <c r="Q83" i="1"/>
  <c r="P83" i="1"/>
  <c r="P178" i="1"/>
  <c r="P333" i="1"/>
  <c r="Q333" i="1"/>
  <c r="Q923" i="1"/>
  <c r="P923" i="1"/>
  <c r="Q14" i="1"/>
  <c r="P14" i="1"/>
  <c r="P742" i="1"/>
  <c r="Q742" i="1"/>
  <c r="Q398" i="1"/>
  <c r="P398" i="1"/>
  <c r="P568" i="1"/>
  <c r="Q568" i="1"/>
  <c r="Q547" i="1"/>
  <c r="P547" i="1"/>
  <c r="Q334" i="1"/>
  <c r="P334" i="1"/>
  <c r="P703" i="1"/>
  <c r="Q703" i="1"/>
  <c r="Q665" i="1"/>
  <c r="P665" i="1"/>
  <c r="P160" i="1"/>
  <c r="Q160" i="1"/>
  <c r="Q666" i="1"/>
  <c r="P666" i="1"/>
  <c r="P41" i="1"/>
  <c r="Q567" i="1"/>
  <c r="P567" i="1"/>
  <c r="P173" i="1"/>
  <c r="Q173" i="1"/>
  <c r="Q69" i="1"/>
  <c r="P69" i="1"/>
  <c r="P524" i="1"/>
  <c r="Q524" i="1"/>
  <c r="P852" i="1"/>
  <c r="Q852" i="1"/>
  <c r="Q198" i="1"/>
  <c r="P198" i="1"/>
  <c r="Q924" i="1"/>
  <c r="P924" i="1"/>
  <c r="Q872" i="1"/>
  <c r="P872" i="1"/>
  <c r="Q108" i="1"/>
  <c r="P108" i="1"/>
  <c r="Q344" i="1"/>
  <c r="P344" i="1"/>
  <c r="Q496" i="1"/>
  <c r="P496" i="1"/>
  <c r="Q379" i="1"/>
  <c r="P379" i="1"/>
  <c r="P241" i="1"/>
  <c r="Q241" i="1"/>
  <c r="Q628" i="1"/>
  <c r="Q818" i="1"/>
  <c r="P525" i="1"/>
  <c r="Q895" i="1"/>
  <c r="Q514" i="1"/>
  <c r="Q310" i="1"/>
  <c r="Q182" i="1"/>
  <c r="Q207" i="1"/>
  <c r="P897" i="1"/>
  <c r="Q54" i="1"/>
  <c r="Q369" i="1"/>
  <c r="Q103" i="1"/>
  <c r="P54" i="1"/>
  <c r="P514" i="1"/>
  <c r="Q315" i="1"/>
  <c r="Q70" i="1"/>
  <c r="P70" i="1"/>
  <c r="Q345" i="1"/>
  <c r="P345" i="1"/>
  <c r="P798" i="1"/>
  <c r="Q798" i="1"/>
  <c r="P103" i="1"/>
  <c r="Q834" i="1"/>
  <c r="Q833" i="1"/>
  <c r="P264" i="1"/>
  <c r="Q264" i="1"/>
  <c r="Q356" i="1"/>
  <c r="P356" i="1"/>
  <c r="Q138" i="1"/>
  <c r="P138" i="1"/>
  <c r="P459" i="1"/>
  <c r="Q459" i="1"/>
  <c r="P191" i="1"/>
  <c r="Q704" i="1"/>
  <c r="P704" i="1"/>
  <c r="P76" i="1"/>
  <c r="P570" i="1"/>
  <c r="Q570" i="1"/>
  <c r="Q460" i="1"/>
  <c r="P460" i="1"/>
  <c r="Q41" i="1"/>
  <c r="Q307" i="1"/>
  <c r="P307" i="1"/>
  <c r="Q781" i="1"/>
  <c r="Q762" i="1"/>
  <c r="P415" i="1"/>
  <c r="Q415" i="1"/>
  <c r="P222" i="1"/>
  <c r="Q222" i="1"/>
  <c r="P114" i="1"/>
  <c r="Q114" i="1"/>
  <c r="Q416" i="1"/>
  <c r="P416" i="1"/>
  <c r="Q631" i="1"/>
  <c r="P631" i="1"/>
  <c r="Q326" i="1"/>
  <c r="P326" i="1"/>
  <c r="Q670" i="1"/>
  <c r="P314" i="1"/>
  <c r="Q314" i="1"/>
  <c r="P670" i="1"/>
  <c r="Q232" i="1"/>
  <c r="P232" i="1"/>
  <c r="Q671" i="1"/>
  <c r="P671" i="1"/>
  <c r="P417" i="1"/>
  <c r="Q417" i="1"/>
  <c r="Q418" i="1"/>
  <c r="P418" i="1"/>
  <c r="P380" i="1"/>
  <c r="Q380" i="1"/>
  <c r="Q231" i="1"/>
  <c r="P231" i="1"/>
  <c r="P707" i="1"/>
  <c r="Q707" i="1"/>
  <c r="Q667" i="1"/>
  <c r="P667" i="1"/>
  <c r="P780" i="1"/>
  <c r="Q780" i="1"/>
  <c r="Q873" i="1"/>
  <c r="P873" i="1"/>
  <c r="Q497" i="1"/>
  <c r="P497" i="1"/>
  <c r="Q706" i="1"/>
  <c r="P706" i="1"/>
  <c r="Q58" i="1"/>
  <c r="P58" i="1"/>
  <c r="P834" i="1"/>
  <c r="Q632" i="1"/>
  <c r="P632" i="1"/>
  <c r="Q441" i="1"/>
  <c r="P441" i="1"/>
  <c r="Q205" i="1"/>
  <c r="P205" i="1"/>
  <c r="P925" i="1"/>
  <c r="Q925" i="1"/>
  <c r="Q309" i="1"/>
  <c r="Q24" i="1"/>
  <c r="P24" i="1"/>
  <c r="P439" i="1"/>
  <c r="Q439" i="1"/>
  <c r="P182" i="1"/>
  <c r="Q191" i="1"/>
  <c r="Q759" i="1"/>
  <c r="P759" i="1"/>
  <c r="Q548" i="1"/>
  <c r="P548" i="1"/>
  <c r="P833" i="1"/>
  <c r="Q760" i="1"/>
  <c r="P760" i="1"/>
  <c r="Q440" i="1"/>
  <c r="P440" i="1"/>
  <c r="Q189" i="1"/>
  <c r="P189" i="1"/>
  <c r="Q183" i="1"/>
  <c r="P183" i="1"/>
  <c r="Q301" i="1"/>
  <c r="P301" i="1"/>
  <c r="P192" i="1"/>
  <c r="Q192" i="1"/>
  <c r="Q629" i="1"/>
  <c r="P629" i="1"/>
  <c r="Q569" i="1"/>
  <c r="P569" i="1"/>
  <c r="Q669" i="1"/>
  <c r="P669" i="1"/>
  <c r="P627" i="1"/>
  <c r="Q627" i="1"/>
  <c r="P598" i="1"/>
  <c r="P628" i="1"/>
  <c r="Q705" i="1"/>
  <c r="P369" i="1"/>
  <c r="Q668" i="1"/>
  <c r="P668" i="1"/>
  <c r="Q630" i="1"/>
  <c r="P630" i="1"/>
  <c r="P174" i="1"/>
  <c r="Q174" i="1"/>
  <c r="Q743" i="1"/>
  <c r="P743" i="1"/>
  <c r="Q399" i="1"/>
  <c r="P399" i="1"/>
  <c r="P106" i="1"/>
  <c r="Q106" i="1"/>
  <c r="Q393" i="1"/>
  <c r="Q400" i="1"/>
  <c r="P400" i="1"/>
  <c r="P256" i="1"/>
  <c r="Q76" i="1"/>
  <c r="Q168" i="1"/>
  <c r="P168" i="1"/>
  <c r="P705" i="1"/>
  <c r="P309" i="1"/>
  <c r="Q598" i="1"/>
  <c r="Q744" i="1"/>
  <c r="P744" i="1"/>
  <c r="Q91" i="1"/>
  <c r="P91" i="1"/>
  <c r="Q745" i="1"/>
  <c r="P745" i="1"/>
  <c r="P45" i="1"/>
  <c r="Q45" i="1"/>
  <c r="Q123" i="1"/>
  <c r="P123" i="1"/>
  <c r="P603" i="1"/>
  <c r="Q783" i="1"/>
  <c r="P853" i="1"/>
  <c r="Q897" i="1"/>
  <c r="Q799" i="1"/>
  <c r="P347" i="1"/>
  <c r="Q601" i="1"/>
  <c r="Q550" i="1"/>
  <c r="Q801" i="1"/>
  <c r="P513" i="1"/>
  <c r="Q286" i="1"/>
  <c r="Q571" i="1"/>
  <c r="P499" i="1"/>
  <c r="Q600" i="1"/>
  <c r="Q420" i="1"/>
  <c r="Q551" i="1"/>
  <c r="Q316" i="1"/>
  <c r="Q634" i="1"/>
  <c r="Q926" i="1"/>
  <c r="P875" i="1"/>
  <c r="Q139" i="1"/>
  <c r="Q71" i="1"/>
  <c r="Q817" i="1"/>
  <c r="P272" i="1"/>
  <c r="Q513" i="1"/>
  <c r="P709" i="1"/>
  <c r="P898" i="1"/>
  <c r="Q603" i="1"/>
  <c r="Q708" i="1"/>
  <c r="P393" i="1"/>
  <c r="P601" i="1"/>
  <c r="P801" i="1"/>
  <c r="P762" i="1"/>
  <c r="Q782" i="1"/>
  <c r="Q673" i="1"/>
  <c r="Q929" i="1"/>
  <c r="Q875" i="1"/>
  <c r="Q346" i="1"/>
  <c r="P800" i="1"/>
  <c r="P214" i="1"/>
  <c r="Q31" i="1"/>
  <c r="Q572" i="1"/>
  <c r="P311" i="1"/>
  <c r="Q894" i="1"/>
  <c r="Q317" i="1"/>
  <c r="P25" i="1"/>
  <c r="P894" i="1"/>
  <c r="Q499" i="1"/>
  <c r="P31" i="1"/>
  <c r="Q84" i="1"/>
  <c r="P817" i="1"/>
  <c r="Q876" i="1"/>
  <c r="Q370" i="1"/>
  <c r="P370" i="1"/>
  <c r="P674" i="1"/>
  <c r="P346" i="1"/>
  <c r="P316" i="1"/>
  <c r="P95" i="1"/>
  <c r="Q95" i="1"/>
  <c r="Q461" i="1"/>
  <c r="P929" i="1"/>
  <c r="P165" i="1"/>
  <c r="Q165" i="1"/>
  <c r="Q4" i="1"/>
  <c r="P4" i="1"/>
  <c r="P420" i="1"/>
  <c r="P77" i="1"/>
  <c r="Q77" i="1"/>
  <c r="P286" i="1"/>
  <c r="Q800" i="1"/>
  <c r="P599" i="1"/>
  <c r="P550" i="1"/>
  <c r="P818" i="1"/>
  <c r="P633" i="1"/>
  <c r="Q633" i="1"/>
  <c r="Q672" i="1"/>
  <c r="P672" i="1"/>
  <c r="P781" i="1"/>
  <c r="P104" i="1"/>
  <c r="Q816" i="1"/>
  <c r="P816" i="1"/>
  <c r="P551" i="1"/>
  <c r="Q214" i="1"/>
  <c r="P926" i="1"/>
  <c r="P782" i="1"/>
  <c r="P746" i="1"/>
  <c r="Q746" i="1"/>
  <c r="P571" i="1"/>
  <c r="P874" i="1"/>
  <c r="Q874" i="1"/>
  <c r="P799" i="1"/>
  <c r="P442" i="1"/>
  <c r="Q442" i="1"/>
  <c r="Q927" i="1"/>
  <c r="P927" i="1"/>
  <c r="Q602" i="1"/>
  <c r="Q480" i="1"/>
  <c r="P819" i="1"/>
  <c r="P763" i="1"/>
  <c r="P600" i="1"/>
  <c r="Q311" i="1"/>
  <c r="Q347" i="1"/>
  <c r="Q179" i="1"/>
  <c r="P876" i="1"/>
  <c r="Q381" i="1"/>
  <c r="Q272" i="1"/>
  <c r="Q599" i="1"/>
  <c r="P71" i="1"/>
  <c r="Q761" i="1"/>
  <c r="P761" i="1"/>
  <c r="P285" i="1"/>
  <c r="Q285" i="1"/>
  <c r="P572" i="1"/>
  <c r="Q896" i="1"/>
  <c r="P479" i="1"/>
  <c r="P673" i="1"/>
  <c r="P604" i="1"/>
  <c r="P708" i="1"/>
  <c r="P317" i="1"/>
  <c r="Q674" i="1"/>
  <c r="Q709" i="1"/>
  <c r="P930" i="1"/>
  <c r="Q930" i="1"/>
  <c r="P783" i="1"/>
  <c r="P480" i="1"/>
  <c r="Q479" i="1"/>
  <c r="Q819" i="1"/>
  <c r="P315" i="1"/>
  <c r="P784" i="1"/>
  <c r="P207" i="1"/>
  <c r="P461" i="1"/>
  <c r="P574" i="1"/>
  <c r="Q574" i="1"/>
  <c r="P498" i="1"/>
  <c r="P634" i="1"/>
  <c r="Q575" i="1"/>
  <c r="P179" i="1"/>
  <c r="P573" i="1"/>
  <c r="Q604" i="1"/>
  <c r="P17" i="1"/>
  <c r="Q17" i="1"/>
  <c r="P635" i="1"/>
  <c r="Q635" i="1"/>
  <c r="P139" i="1"/>
  <c r="P549" i="1"/>
  <c r="Q549" i="1"/>
  <c r="P310" i="1"/>
  <c r="Q104" i="1"/>
  <c r="P895" i="1"/>
  <c r="P171" i="1"/>
  <c r="Q171" i="1"/>
  <c r="Q763" i="1"/>
  <c r="Q573" i="1"/>
  <c r="P602" i="1"/>
  <c r="P575" i="1"/>
  <c r="Q898" i="1"/>
  <c r="P381" i="1"/>
  <c r="P785" i="1"/>
  <c r="Q785" i="1"/>
  <c r="P928" i="1"/>
  <c r="Q928" i="1"/>
  <c r="P896" i="1"/>
  <c r="P84" i="1"/>
  <c r="Q784" i="1"/>
  <c r="P877" i="1"/>
  <c r="Q877" i="1"/>
  <c r="Q498" i="1"/>
  <c r="P419" i="1"/>
  <c r="Q419" i="1"/>
  <c r="O480" i="1"/>
  <c r="O551" i="1"/>
  <c r="O514" i="1"/>
  <c r="W514" i="1" s="1"/>
  <c r="O17" i="1"/>
  <c r="W866" i="1" s="1"/>
  <c r="O801" i="1"/>
  <c r="W865" i="1" s="1"/>
  <c r="O898" i="1"/>
  <c r="O317" i="1"/>
  <c r="O311" i="1"/>
  <c r="O393" i="1"/>
  <c r="O575" i="1"/>
  <c r="O877" i="1"/>
  <c r="O785" i="1"/>
  <c r="O897" i="1"/>
  <c r="W897" i="1" s="1"/>
  <c r="O674" i="1"/>
  <c r="W674" i="1" s="1"/>
  <c r="O604" i="1"/>
  <c r="W604" i="1" s="1"/>
  <c r="O479" i="1"/>
  <c r="O420" i="1"/>
  <c r="O876" i="1"/>
  <c r="W852" i="1" s="1"/>
  <c r="O550" i="1"/>
  <c r="O419" i="1"/>
  <c r="O513" i="1"/>
  <c r="O214" i="1"/>
  <c r="O381" i="1"/>
  <c r="O603" i="1"/>
  <c r="O602" i="1"/>
  <c r="W845" i="1" s="1"/>
  <c r="O896" i="1"/>
  <c r="O784" i="1"/>
  <c r="O930" i="1"/>
  <c r="O286" i="1"/>
  <c r="O272" i="1"/>
  <c r="O819" i="1"/>
  <c r="W839" i="1" s="1"/>
  <c r="O104" i="1"/>
  <c r="W104" i="1" s="1"/>
  <c r="O310" i="1"/>
  <c r="O929" i="1"/>
  <c r="O783" i="1"/>
  <c r="O574" i="1"/>
  <c r="O800" i="1"/>
  <c r="O763" i="1"/>
  <c r="W832" i="1" s="1"/>
  <c r="O347" i="1"/>
  <c r="O499" i="1"/>
  <c r="W830" i="1" s="1"/>
  <c r="O179" i="1"/>
  <c r="W179" i="1" s="1"/>
  <c r="O573" i="1"/>
  <c r="W573" i="1" s="1"/>
  <c r="O461" i="1"/>
  <c r="O635" i="1"/>
  <c r="O572" i="1"/>
  <c r="O601" i="1"/>
  <c r="O782" i="1"/>
  <c r="O799" i="1"/>
  <c r="W822" i="1" s="1"/>
  <c r="O818" i="1"/>
  <c r="O316" i="1"/>
  <c r="O781" i="1"/>
  <c r="O171" i="1"/>
  <c r="O853" i="1"/>
  <c r="O673" i="1"/>
  <c r="O315" i="1"/>
  <c r="O600" i="1"/>
  <c r="O207" i="1"/>
  <c r="O498" i="1"/>
  <c r="W498" i="1" s="1"/>
  <c r="O634" i="1"/>
  <c r="O928" i="1"/>
  <c r="O817" i="1"/>
  <c r="W809" i="1" s="1"/>
  <c r="O139" i="1"/>
  <c r="W808" i="1" s="1"/>
  <c r="O709" i="1"/>
  <c r="O895" i="1"/>
  <c r="O25" i="1"/>
  <c r="O762" i="1"/>
  <c r="W762" i="1" s="1"/>
  <c r="O599" i="1"/>
  <c r="W599" i="1" s="1"/>
  <c r="O549" i="1"/>
  <c r="O346" i="1"/>
  <c r="O71" i="1"/>
  <c r="O708" i="1"/>
  <c r="W708" i="1" s="1"/>
  <c r="O894" i="1"/>
  <c r="O875" i="1"/>
  <c r="O84" i="1"/>
  <c r="W861" i="1" l="1"/>
  <c r="W393" i="1"/>
  <c r="W846" i="1"/>
  <c r="W603" i="1"/>
  <c r="W813" i="1"/>
  <c r="W207" i="1"/>
  <c r="W863" i="1"/>
  <c r="W317" i="1"/>
  <c r="W862" i="1"/>
  <c r="W311" i="1"/>
  <c r="W848" i="1"/>
  <c r="W214" i="1"/>
  <c r="W864" i="1"/>
  <c r="W898" i="1"/>
  <c r="W849" i="1"/>
  <c r="W513" i="1"/>
  <c r="W831" i="1"/>
  <c r="W347" i="1"/>
  <c r="W802" i="1"/>
  <c r="W549" i="1"/>
  <c r="W850" i="1"/>
  <c r="W419" i="1"/>
  <c r="W814" i="1"/>
  <c r="W600" i="1"/>
  <c r="W801" i="1"/>
  <c r="W346" i="1"/>
  <c r="W834" i="1"/>
  <c r="W574" i="1"/>
  <c r="W819" i="1"/>
  <c r="W781" i="1"/>
  <c r="W835" i="1"/>
  <c r="W783" i="1"/>
  <c r="W851" i="1"/>
  <c r="W550" i="1"/>
  <c r="W818" i="1"/>
  <c r="W171" i="1"/>
  <c r="W820" i="1"/>
  <c r="W316" i="1"/>
  <c r="W836" i="1"/>
  <c r="W929" i="1"/>
  <c r="W868" i="1"/>
  <c r="W551" i="1"/>
  <c r="W798" i="1"/>
  <c r="W894" i="1"/>
  <c r="W837" i="1"/>
  <c r="W310" i="1"/>
  <c r="W806" i="1"/>
  <c r="W895" i="1"/>
  <c r="W854" i="1"/>
  <c r="W479" i="1"/>
  <c r="W847" i="1"/>
  <c r="W381" i="1"/>
  <c r="W800" i="1"/>
  <c r="W71" i="1"/>
  <c r="W824" i="1"/>
  <c r="W601" i="1"/>
  <c r="W840" i="1"/>
  <c r="W272" i="1"/>
  <c r="W807" i="1"/>
  <c r="W709" i="1"/>
  <c r="W841" i="1"/>
  <c r="W286" i="1"/>
  <c r="W797" i="1"/>
  <c r="W875" i="1"/>
  <c r="W825" i="1"/>
  <c r="W572" i="1"/>
  <c r="W810" i="1"/>
  <c r="W928" i="1"/>
  <c r="W858" i="1"/>
  <c r="W785" i="1"/>
  <c r="W826" i="1"/>
  <c r="W635" i="1"/>
  <c r="W811" i="1"/>
  <c r="W634" i="1"/>
  <c r="W827" i="1"/>
  <c r="W461" i="1"/>
  <c r="W843" i="1"/>
  <c r="W784" i="1"/>
  <c r="W859" i="1"/>
  <c r="W877" i="1"/>
  <c r="W815" i="1"/>
  <c r="W315" i="1"/>
  <c r="W816" i="1"/>
  <c r="W673" i="1"/>
  <c r="W853" i="1"/>
  <c r="W420" i="1"/>
  <c r="W823" i="1"/>
  <c r="W782" i="1"/>
  <c r="W842" i="1"/>
  <c r="W930" i="1"/>
  <c r="W757" i="1"/>
  <c r="W84" i="1"/>
  <c r="W844" i="1"/>
  <c r="W896" i="1"/>
  <c r="W860" i="1"/>
  <c r="W575" i="1"/>
  <c r="W175" i="1"/>
  <c r="W829" i="1"/>
  <c r="W838" i="1"/>
  <c r="W817" i="1"/>
  <c r="W503" i="1"/>
  <c r="W867" i="1"/>
  <c r="W484" i="1"/>
  <c r="W812" i="1"/>
  <c r="W267" i="1"/>
  <c r="W195" i="1"/>
  <c r="W555" i="1"/>
  <c r="W542" i="1"/>
  <c r="W211" i="1"/>
  <c r="W221" i="1"/>
  <c r="W886" i="1"/>
  <c r="W704" i="1"/>
  <c r="W792" i="1"/>
  <c r="W742" i="1"/>
  <c r="W96" i="1"/>
  <c r="W459" i="1"/>
  <c r="W465" i="1"/>
  <c r="W630" i="1"/>
  <c r="W556" i="1"/>
  <c r="W363" i="1"/>
  <c r="W772" i="1"/>
  <c r="W828" i="1"/>
  <c r="W805" i="1"/>
  <c r="W366" i="1"/>
  <c r="W884" i="1"/>
  <c r="W701" i="1"/>
  <c r="W611" i="1"/>
  <c r="W763" i="1"/>
  <c r="W908" i="1"/>
  <c r="W190" i="1"/>
  <c r="W769" i="1"/>
  <c r="W615" i="1"/>
  <c r="W576" i="1"/>
  <c r="W186" i="1"/>
  <c r="W284" i="1"/>
  <c r="W239" i="1"/>
  <c r="W910" i="1"/>
  <c r="W602" i="1"/>
  <c r="W612" i="1"/>
  <c r="W517" i="1"/>
  <c r="W445" i="1"/>
  <c r="W876" i="1"/>
  <c r="W770" i="1"/>
  <c r="W294" i="1"/>
  <c r="W855" i="1"/>
  <c r="W365" i="1"/>
  <c r="W857" i="1"/>
  <c r="W610" i="1"/>
  <c r="W206" i="1"/>
  <c r="W59" i="1"/>
  <c r="W578" i="1"/>
  <c r="W665" i="1"/>
  <c r="W382" i="1"/>
  <c r="W525" i="1"/>
  <c r="W803" i="1"/>
  <c r="W480" i="1"/>
  <c r="W887" i="1"/>
  <c r="W412" i="1"/>
  <c r="W580" i="1"/>
  <c r="W23" i="1"/>
  <c r="W483" i="1"/>
  <c r="W428" i="1"/>
  <c r="W577" i="1"/>
  <c r="W571" i="1"/>
  <c r="W308" i="1"/>
  <c r="W144" i="1"/>
  <c r="W683" i="1"/>
  <c r="W16" i="1"/>
  <c r="W314" i="1"/>
  <c r="W164" i="1"/>
  <c r="W342" i="1"/>
  <c r="W890" i="1"/>
  <c r="W373" i="1"/>
  <c r="W720" i="1"/>
  <c r="W312" i="1"/>
  <c r="W152" i="1"/>
  <c r="W579" i="1"/>
  <c r="W636" i="1"/>
  <c r="W79" i="1"/>
  <c r="W872" i="1"/>
  <c r="W643" i="1"/>
  <c r="W198" i="1"/>
  <c r="W343" i="1"/>
  <c r="W44" i="1"/>
  <c r="W791" i="1"/>
  <c r="W213" i="1"/>
  <c r="W504" i="1"/>
  <c r="W755" i="1"/>
  <c r="W790" i="1"/>
  <c r="W441" i="1"/>
  <c r="W553" i="1"/>
  <c r="W623" i="1"/>
  <c r="W682" i="1"/>
  <c r="W222" i="1"/>
  <c r="W883" i="1"/>
  <c r="W334" i="1"/>
  <c r="W530" i="1"/>
  <c r="W260" i="1"/>
  <c r="W405" i="1"/>
  <c r="W40" i="1"/>
  <c r="W581" i="1"/>
  <c r="W521" i="1"/>
  <c r="W771" i="1"/>
  <c r="W799" i="1"/>
  <c r="W529" i="1"/>
  <c r="W324" i="1"/>
  <c r="W139" i="1"/>
  <c r="W891" i="1"/>
  <c r="W66" i="1"/>
  <c r="W499" i="1"/>
  <c r="W554" i="1"/>
  <c r="W111" i="1"/>
  <c r="W773" i="1"/>
  <c r="W101" i="1"/>
  <c r="W751" i="1"/>
  <c r="W100" i="1"/>
  <c r="W313" i="1"/>
  <c r="W901" i="1"/>
  <c r="W909" i="1"/>
  <c r="W113" i="1"/>
  <c r="W856" i="1"/>
  <c r="W296" i="1"/>
  <c r="W528" i="1"/>
  <c r="W368" i="1"/>
  <c r="W642" i="1"/>
  <c r="W924" i="1"/>
  <c r="W885" i="1"/>
  <c r="W654" i="1"/>
  <c r="W750" i="1"/>
  <c r="W869" i="1"/>
  <c r="W170" i="1"/>
  <c r="W527" i="1"/>
  <c r="W17" i="1"/>
  <c r="W653" i="1"/>
  <c r="W25" i="1"/>
  <c r="W681" i="1"/>
  <c r="W804" i="1"/>
  <c r="W833" i="1"/>
  <c r="W309" i="1"/>
  <c r="W285" i="1"/>
  <c r="W404" i="1"/>
  <c r="W321" i="1"/>
  <c r="W464" i="1"/>
  <c r="W4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A6588-1F41-45CD-BDFC-07CBD33109D2}" keepAlive="1" name="Query - nov-2021-out-good" description="Connection to the 'nov-2021-out-good' query in the workbook." type="5" refreshedVersion="6" background="1" saveData="1">
    <dbPr connection="Provider=Microsoft.Mashup.OleDb.1;Data Source=$Workbook$;Location=nov-2021-out-good;Extended Properties=&quot;&quot;" command="SELECT * FROM [nov-2021-out-good]"/>
  </connection>
</connections>
</file>

<file path=xl/sharedStrings.xml><?xml version="1.0" encoding="utf-8"?>
<sst xmlns="http://schemas.openxmlformats.org/spreadsheetml/2006/main" count="8586" uniqueCount="2842">
  <si>
    <t>Date/Time - Peak Brightness (UT)</t>
  </si>
  <si>
    <t>Latitude (Deg)</t>
  </si>
  <si>
    <t>Longitude (Deg)</t>
  </si>
  <si>
    <t>Altitude (km)</t>
  </si>
  <si>
    <t>Velocity (km/s)</t>
  </si>
  <si>
    <t>Velocity Components (km/s)</t>
  </si>
  <si>
    <t>vx</t>
  </si>
  <si>
    <t>vy</t>
  </si>
  <si>
    <t>vz</t>
  </si>
  <si>
    <t>Total Radiated Energy (J)</t>
  </si>
  <si>
    <t>Calculated Total Impact Energy (kt)</t>
  </si>
  <si>
    <t>25.5S</t>
  </si>
  <si>
    <t>51.5E</t>
  </si>
  <si>
    <t>36.1S</t>
  </si>
  <si>
    <t>5.5W</t>
  </si>
  <si>
    <t>8.0N</t>
  </si>
  <si>
    <t>119.1E</t>
  </si>
  <si>
    <t>15.9S</t>
  </si>
  <si>
    <t>88.1E</t>
  </si>
  <si>
    <t>68.0N</t>
  </si>
  <si>
    <t>149.0W</t>
  </si>
  <si>
    <t>8.0S</t>
  </si>
  <si>
    <t>2.0N</t>
  </si>
  <si>
    <t>28.8E</t>
  </si>
  <si>
    <t>45.7N</t>
  </si>
  <si>
    <t>26.9E</t>
  </si>
  <si>
    <t>31.1S</t>
  </si>
  <si>
    <t>140.0E</t>
  </si>
  <si>
    <t>86.7N</t>
  </si>
  <si>
    <t>162.1W</t>
  </si>
  <si>
    <t>33.5N</t>
  </si>
  <si>
    <t>144.9E</t>
  </si>
  <si>
    <t>45.8S</t>
  </si>
  <si>
    <t>172.7W</t>
  </si>
  <si>
    <t>18.8S</t>
  </si>
  <si>
    <t>73.4W</t>
  </si>
  <si>
    <t>69.5S</t>
  </si>
  <si>
    <t>179.7W</t>
  </si>
  <si>
    <t>68.2S</t>
  </si>
  <si>
    <t>24.0W</t>
  </si>
  <si>
    <t>43.1N</t>
  </si>
  <si>
    <t>115.8E</t>
  </si>
  <si>
    <t>2.0S</t>
  </si>
  <si>
    <t>119.2E</t>
  </si>
  <si>
    <t>43.7S</t>
  </si>
  <si>
    <t>3.2N</t>
  </si>
  <si>
    <t>61.7S</t>
  </si>
  <si>
    <t>132.6E</t>
  </si>
  <si>
    <t>49.2S</t>
  </si>
  <si>
    <t>18.9N</t>
  </si>
  <si>
    <t>141.2E</t>
  </si>
  <si>
    <t>71.5S</t>
  </si>
  <si>
    <t>93.4E</t>
  </si>
  <si>
    <t>21.9N</t>
  </si>
  <si>
    <t>39.4S</t>
  </si>
  <si>
    <t>95.9W</t>
  </si>
  <si>
    <t>44.2S</t>
  </si>
  <si>
    <t>176.2W</t>
  </si>
  <si>
    <t>36.9S</t>
  </si>
  <si>
    <t>87.3E</t>
  </si>
  <si>
    <t>28.7S</t>
  </si>
  <si>
    <t>121.5E</t>
  </si>
  <si>
    <t>29.0S</t>
  </si>
  <si>
    <t>32.8S</t>
  </si>
  <si>
    <t>2.9N</t>
  </si>
  <si>
    <t>64.4E</t>
  </si>
  <si>
    <t>39.5N</t>
  </si>
  <si>
    <t>2.0E</t>
  </si>
  <si>
    <t>32.8N</t>
  </si>
  <si>
    <t>165.1W</t>
  </si>
  <si>
    <t>44.7N</t>
  </si>
  <si>
    <t>35.3E</t>
  </si>
  <si>
    <t>19.1S</t>
  </si>
  <si>
    <t>25.0W</t>
  </si>
  <si>
    <t>10.3S</t>
  </si>
  <si>
    <t>164.7W</t>
  </si>
  <si>
    <t>34.4S</t>
  </si>
  <si>
    <t>118.2E</t>
  </si>
  <si>
    <t>31.8S</t>
  </si>
  <si>
    <t>137.1E</t>
  </si>
  <si>
    <t>50.2S</t>
  </si>
  <si>
    <t>90.2E</t>
  </si>
  <si>
    <t>0.3N</t>
  </si>
  <si>
    <t>156.2E</t>
  </si>
  <si>
    <t>21.0N</t>
  </si>
  <si>
    <t>178.5W</t>
  </si>
  <si>
    <t>65.6S</t>
  </si>
  <si>
    <t>138.4E</t>
  </si>
  <si>
    <t>3.0S</t>
  </si>
  <si>
    <t>76.4E</t>
  </si>
  <si>
    <t>35.5N</t>
  </si>
  <si>
    <t>30.7W</t>
  </si>
  <si>
    <t>28.1S</t>
  </si>
  <si>
    <t>64.6W</t>
  </si>
  <si>
    <t>32.7S</t>
  </si>
  <si>
    <t>17.1E</t>
  </si>
  <si>
    <t>23.0S</t>
  </si>
  <si>
    <t>38.8W</t>
  </si>
  <si>
    <t>54.8N</t>
  </si>
  <si>
    <t>61.1E</t>
  </si>
  <si>
    <t>158.6W</t>
  </si>
  <si>
    <t>60.3N</t>
  </si>
  <si>
    <t>15.1S</t>
  </si>
  <si>
    <t>155.6W</t>
  </si>
  <si>
    <t>17.3N</t>
  </si>
  <si>
    <t>83.6W</t>
  </si>
  <si>
    <t>2.5N</t>
  </si>
  <si>
    <t>29.6E</t>
  </si>
  <si>
    <t>86.0W</t>
  </si>
  <si>
    <t>75.4S</t>
  </si>
  <si>
    <t>49.6E</t>
  </si>
  <si>
    <t>51.2N</t>
  </si>
  <si>
    <t>84.6W</t>
  </si>
  <si>
    <t>41.5S</t>
  </si>
  <si>
    <t>21.9W</t>
  </si>
  <si>
    <t>8.1S</t>
  </si>
  <si>
    <t>111.9W</t>
  </si>
  <si>
    <t>6.9S</t>
  </si>
  <si>
    <t>73.7E</t>
  </si>
  <si>
    <t>1.2N</t>
  </si>
  <si>
    <t>52.2W</t>
  </si>
  <si>
    <t>18.9S</t>
  </si>
  <si>
    <t>105.2E</t>
  </si>
  <si>
    <t>69.8S</t>
  </si>
  <si>
    <t>111.7W</t>
  </si>
  <si>
    <t>18.3S</t>
  </si>
  <si>
    <t>64.2E</t>
  </si>
  <si>
    <t>11.8N</t>
  </si>
  <si>
    <t>117.0E</t>
  </si>
  <si>
    <t>38.0N</t>
  </si>
  <si>
    <t>158.0E</t>
  </si>
  <si>
    <t>22.0S</t>
  </si>
  <si>
    <t>29.2E</t>
  </si>
  <si>
    <t>4.2S</t>
  </si>
  <si>
    <t>120.6E</t>
  </si>
  <si>
    <t>Speed</t>
  </si>
  <si>
    <t>Radiant azimuth</t>
  </si>
  <si>
    <t>Vn</t>
  </si>
  <si>
    <t>Ve</t>
  </si>
  <si>
    <t>Vd</t>
  </si>
  <si>
    <t>rtd=</t>
  </si>
  <si>
    <t>rad/deg</t>
  </si>
  <si>
    <t>Lat Hemi</t>
  </si>
  <si>
    <t>Long Hemi</t>
  </si>
  <si>
    <t>Latitude Numerica</t>
  </si>
  <si>
    <t>Longitude Numerical</t>
  </si>
  <si>
    <t>Zenith Distance</t>
  </si>
  <si>
    <t>Velocity (km/s)@max brightnes</t>
  </si>
  <si>
    <t>48.7S</t>
  </si>
  <si>
    <t>139.1E</t>
  </si>
  <si>
    <t>37.7N</t>
  </si>
  <si>
    <t>39.6W</t>
  </si>
  <si>
    <t>63.1N</t>
  </si>
  <si>
    <t>172.3E</t>
  </si>
  <si>
    <t>36.4N</t>
  </si>
  <si>
    <t>41.5E</t>
  </si>
  <si>
    <t>41.8S</t>
  </si>
  <si>
    <t>36.2W</t>
  </si>
  <si>
    <t>61.8S</t>
  </si>
  <si>
    <t>135.5W</t>
  </si>
  <si>
    <t>76.7N</t>
  </si>
  <si>
    <t>10.6W</t>
  </si>
  <si>
    <t>36.2N</t>
  </si>
  <si>
    <t>107.4E</t>
  </si>
  <si>
    <t>15.8S</t>
  </si>
  <si>
    <t>174.8W</t>
  </si>
  <si>
    <t>28.1N</t>
  </si>
  <si>
    <t>95.2W</t>
  </si>
  <si>
    <t>139.8E</t>
  </si>
  <si>
    <t>7.8N</t>
  </si>
  <si>
    <t>2.7E</t>
  </si>
  <si>
    <t>46.9N</t>
  </si>
  <si>
    <t>29.8W</t>
  </si>
  <si>
    <t>22.7S</t>
  </si>
  <si>
    <t>30.8E</t>
  </si>
  <si>
    <t>3.2S</t>
  </si>
  <si>
    <t>39.9W</t>
  </si>
  <si>
    <t>31.7S</t>
  </si>
  <si>
    <t>54.9E</t>
  </si>
  <si>
    <t>32.4N</t>
  </si>
  <si>
    <t>0.1E</t>
  </si>
  <si>
    <t>64.1S</t>
  </si>
  <si>
    <t>109.9E</t>
  </si>
  <si>
    <t>32.2N</t>
  </si>
  <si>
    <t>88.5E</t>
  </si>
  <si>
    <t>6.3N</t>
  </si>
  <si>
    <t>124.1E</t>
  </si>
  <si>
    <t>1.0N</t>
  </si>
  <si>
    <t>46.3S</t>
  </si>
  <si>
    <t>179.3W</t>
  </si>
  <si>
    <t>21.5S</t>
  </si>
  <si>
    <t>29.3W</t>
  </si>
  <si>
    <t>62.9S</t>
  </si>
  <si>
    <t>89.6E</t>
  </si>
  <si>
    <t>27.9S</t>
  </si>
  <si>
    <t>116.3E</t>
  </si>
  <si>
    <t>26.4S</t>
  </si>
  <si>
    <t>78.4W</t>
  </si>
  <si>
    <t>19.9S</t>
  </si>
  <si>
    <t>13.8W</t>
  </si>
  <si>
    <t>18.6N</t>
  </si>
  <si>
    <t>5.1W</t>
  </si>
  <si>
    <t>27.2S</t>
  </si>
  <si>
    <t>2.8W</t>
  </si>
  <si>
    <t>40.7S</t>
  </si>
  <si>
    <t>86.7W</t>
  </si>
  <si>
    <t>45.3S</t>
  </si>
  <si>
    <t>63.5E</t>
  </si>
  <si>
    <t>29.1N</t>
  </si>
  <si>
    <t>139.7E</t>
  </si>
  <si>
    <t>51.7S</t>
  </si>
  <si>
    <t>175.0E</t>
  </si>
  <si>
    <t>67.3N</t>
  </si>
  <si>
    <t>21.4W</t>
  </si>
  <si>
    <t>4.1N</t>
  </si>
  <si>
    <t>14.0E</t>
  </si>
  <si>
    <t>1.2S</t>
  </si>
  <si>
    <t>92.8E</t>
  </si>
  <si>
    <t>1.4N</t>
  </si>
  <si>
    <t>126.6W</t>
  </si>
  <si>
    <t>71.1N</t>
  </si>
  <si>
    <t>43.5W</t>
  </si>
  <si>
    <t>0.6N</t>
  </si>
  <si>
    <t>127.5W</t>
  </si>
  <si>
    <t>16.8S</t>
  </si>
  <si>
    <t>85.6W</t>
  </si>
  <si>
    <t>53.5N</t>
  </si>
  <si>
    <t>103.9E</t>
  </si>
  <si>
    <t>26.3N</t>
  </si>
  <si>
    <t>43.7E</t>
  </si>
  <si>
    <t>95.3W</t>
  </si>
  <si>
    <t>44.6W</t>
  </si>
  <si>
    <t>33.3N</t>
  </si>
  <si>
    <t>125.8W</t>
  </si>
  <si>
    <t>4.9S</t>
  </si>
  <si>
    <t>175.5E</t>
  </si>
  <si>
    <t>54.5S</t>
  </si>
  <si>
    <t>169.7W</t>
  </si>
  <si>
    <t>72.5S</t>
  </si>
  <si>
    <t>1.9N</t>
  </si>
  <si>
    <t>143.3E</t>
  </si>
  <si>
    <t>148.8E</t>
  </si>
  <si>
    <t>74.5N</t>
  </si>
  <si>
    <t>77.7W</t>
  </si>
  <si>
    <t>56.3S</t>
  </si>
  <si>
    <t>16.7W</t>
  </si>
  <si>
    <t>14.0S</t>
  </si>
  <si>
    <t>160.0W</t>
  </si>
  <si>
    <t>14.1S</t>
  </si>
  <si>
    <t>67.7E</t>
  </si>
  <si>
    <t>67.4S</t>
  </si>
  <si>
    <t>50.6W</t>
  </si>
  <si>
    <t>7.4N</t>
  </si>
  <si>
    <t>36.7E</t>
  </si>
  <si>
    <t>13.9S</t>
  </si>
  <si>
    <t>65.5W</t>
  </si>
  <si>
    <t>25.9S</t>
  </si>
  <si>
    <t>49.0E</t>
  </si>
  <si>
    <t>61.0S</t>
  </si>
  <si>
    <t>146.7E</t>
  </si>
  <si>
    <t>20.7N</t>
  </si>
  <si>
    <t>114.3W</t>
  </si>
  <si>
    <t>60.9N</t>
  </si>
  <si>
    <t>178.1W</t>
  </si>
  <si>
    <t>34.1S</t>
  </si>
  <si>
    <t>174.5W</t>
  </si>
  <si>
    <t>0.5S</t>
  </si>
  <si>
    <t>133.2E</t>
  </si>
  <si>
    <t>22.5S</t>
  </si>
  <si>
    <t>120.9W</t>
  </si>
  <si>
    <t>26.1S</t>
  </si>
  <si>
    <t>100.0E</t>
  </si>
  <si>
    <t>13.1N</t>
  </si>
  <si>
    <t>173.0W</t>
  </si>
  <si>
    <t>1.8N</t>
  </si>
  <si>
    <t>176.9W</t>
  </si>
  <si>
    <t>52.8N</t>
  </si>
  <si>
    <t>146.5W</t>
  </si>
  <si>
    <t>32.4S</t>
  </si>
  <si>
    <t>51.8W</t>
  </si>
  <si>
    <t>33.8N</t>
  </si>
  <si>
    <t>90.2W</t>
  </si>
  <si>
    <t>18.2N</t>
  </si>
  <si>
    <t>110.1E</t>
  </si>
  <si>
    <t>32.0N</t>
  </si>
  <si>
    <t>92.9W</t>
  </si>
  <si>
    <t>48.7N</t>
  </si>
  <si>
    <t>21.0E</t>
  </si>
  <si>
    <t>37.3S</t>
  </si>
  <si>
    <t>166.0W</t>
  </si>
  <si>
    <t>2.6S</t>
  </si>
  <si>
    <t>102.2W</t>
  </si>
  <si>
    <t>8.3S</t>
  </si>
  <si>
    <t>27.0E</t>
  </si>
  <si>
    <t>37.9N</t>
  </si>
  <si>
    <t>178.3W</t>
  </si>
  <si>
    <t>52.8S</t>
  </si>
  <si>
    <t>136.5E</t>
  </si>
  <si>
    <t>40.4N</t>
  </si>
  <si>
    <t>113.2W</t>
  </si>
  <si>
    <t>45.5N</t>
  </si>
  <si>
    <t>157.7W</t>
  </si>
  <si>
    <t>24.0N</t>
  </si>
  <si>
    <t>64.1E</t>
  </si>
  <si>
    <t>78.3S</t>
  </si>
  <si>
    <t>70.2E</t>
  </si>
  <si>
    <t>36.0S</t>
  </si>
  <si>
    <t>67.6W</t>
  </si>
  <si>
    <t>7.7N</t>
  </si>
  <si>
    <t>29.5W</t>
  </si>
  <si>
    <t>42.5N</t>
  </si>
  <si>
    <t>110.0E</t>
  </si>
  <si>
    <t>67.7S</t>
  </si>
  <si>
    <t>18.3E</t>
  </si>
  <si>
    <t>8.9N</t>
  </si>
  <si>
    <t>121.9W</t>
  </si>
  <si>
    <t>24.4S</t>
  </si>
  <si>
    <t>59.8W</t>
  </si>
  <si>
    <t>26.6S</t>
  </si>
  <si>
    <t>12.6W</t>
  </si>
  <si>
    <t>23.7S</t>
  </si>
  <si>
    <t>16.0W</t>
  </si>
  <si>
    <t>54.9N</t>
  </si>
  <si>
    <t>152.7W</t>
  </si>
  <si>
    <t>19.7N</t>
  </si>
  <si>
    <t>121.0W</t>
  </si>
  <si>
    <t>160.4W</t>
  </si>
  <si>
    <t>6.0N</t>
  </si>
  <si>
    <t>84.3E</t>
  </si>
  <si>
    <t>44.7S</t>
  </si>
  <si>
    <t>25.7E</t>
  </si>
  <si>
    <t>64.9S</t>
  </si>
  <si>
    <t>70.0W</t>
  </si>
  <si>
    <t>56.6N</t>
  </si>
  <si>
    <t>69.8E</t>
  </si>
  <si>
    <t>47.8N</t>
  </si>
  <si>
    <t>44.3W</t>
  </si>
  <si>
    <t>64.0S</t>
  </si>
  <si>
    <t>122.8E</t>
  </si>
  <si>
    <t>53.1N</t>
  </si>
  <si>
    <t>109.9W</t>
  </si>
  <si>
    <t>20.9N</t>
  </si>
  <si>
    <t>31.4E</t>
  </si>
  <si>
    <t>68.9S</t>
  </si>
  <si>
    <t>102.0W</t>
  </si>
  <si>
    <t>7.0S</t>
  </si>
  <si>
    <t>9.7W</t>
  </si>
  <si>
    <t>57.9S</t>
  </si>
  <si>
    <t>146.1E</t>
  </si>
  <si>
    <t>29.4S</t>
  </si>
  <si>
    <t>75.9E</t>
  </si>
  <si>
    <t>14.5N</t>
  </si>
  <si>
    <t>112.7E</t>
  </si>
  <si>
    <t>165.6W</t>
  </si>
  <si>
    <t>57.3S</t>
  </si>
  <si>
    <t>17.0E</t>
  </si>
  <si>
    <t>11.3N</t>
  </si>
  <si>
    <t>97.2E</t>
  </si>
  <si>
    <t>11.6S</t>
  </si>
  <si>
    <t>175.0W</t>
  </si>
  <si>
    <t>18.5N</t>
  </si>
  <si>
    <t>180.0E</t>
  </si>
  <si>
    <t>38.6N</t>
  </si>
  <si>
    <t>68.0E</t>
  </si>
  <si>
    <t>17.8S</t>
  </si>
  <si>
    <t>89.2W</t>
  </si>
  <si>
    <t>72.8N</t>
  </si>
  <si>
    <t>147.3E</t>
  </si>
  <si>
    <t>37.1N</t>
  </si>
  <si>
    <t>115.7W</t>
  </si>
  <si>
    <t>26.9S</t>
  </si>
  <si>
    <t>17.7W</t>
  </si>
  <si>
    <t>6.1N</t>
  </si>
  <si>
    <t>103.1E</t>
  </si>
  <si>
    <t>15.7N</t>
  </si>
  <si>
    <t>83.5W</t>
  </si>
  <si>
    <t>0.8N</t>
  </si>
  <si>
    <t>162.0E</t>
  </si>
  <si>
    <t>134.5E</t>
  </si>
  <si>
    <t>28.0N</t>
  </si>
  <si>
    <t>41.5W</t>
  </si>
  <si>
    <t>33.6S</t>
  </si>
  <si>
    <t>35.1W</t>
  </si>
  <si>
    <t>48.9N</t>
  </si>
  <si>
    <t>119.8W</t>
  </si>
  <si>
    <t>74.9N</t>
  </si>
  <si>
    <t>66.8S</t>
  </si>
  <si>
    <t>67.3W</t>
  </si>
  <si>
    <t>Comments</t>
  </si>
  <si>
    <t>2008 TC3</t>
  </si>
  <si>
    <t>Buzzard Coulee</t>
  </si>
  <si>
    <t>Kosice</t>
  </si>
  <si>
    <t>98.9E</t>
  </si>
  <si>
    <t>20.6N</t>
  </si>
  <si>
    <t>87.6W</t>
  </si>
  <si>
    <t>61.6S</t>
  </si>
  <si>
    <t>158.9W</t>
  </si>
  <si>
    <t>51.3N</t>
  </si>
  <si>
    <t>115.4E</t>
  </si>
  <si>
    <t>40.9S</t>
  </si>
  <si>
    <t>91.3E</t>
  </si>
  <si>
    <t>88.5N</t>
  </si>
  <si>
    <t>116.6E</t>
  </si>
  <si>
    <t>35.2S</t>
  </si>
  <si>
    <t>125.6E</t>
  </si>
  <si>
    <t>85.5W</t>
  </si>
  <si>
    <t>23.4S</t>
  </si>
  <si>
    <t>170.9W</t>
  </si>
  <si>
    <t>52.0S</t>
  </si>
  <si>
    <t>175.3E</t>
  </si>
  <si>
    <t>53.1E</t>
  </si>
  <si>
    <t>4.5S</t>
  </si>
  <si>
    <t>111.7E</t>
  </si>
  <si>
    <t>42.4S</t>
  </si>
  <si>
    <t>164.0E</t>
  </si>
  <si>
    <t>22.9N</t>
  </si>
  <si>
    <t>109.4E</t>
  </si>
  <si>
    <t>83.7S</t>
  </si>
  <si>
    <t>171.2W</t>
  </si>
  <si>
    <t>7.1N</t>
  </si>
  <si>
    <t>4.1E</t>
  </si>
  <si>
    <t>44.1S</t>
  </si>
  <si>
    <t>148.4W</t>
  </si>
  <si>
    <t>37.2W</t>
  </si>
  <si>
    <t>3.7N</t>
  </si>
  <si>
    <t>99.7E</t>
  </si>
  <si>
    <t>45.4N</t>
  </si>
  <si>
    <t>53.5E</t>
  </si>
  <si>
    <t>5.3N</t>
  </si>
  <si>
    <t>164.3W</t>
  </si>
  <si>
    <t>8.7S</t>
  </si>
  <si>
    <t>50.8E</t>
  </si>
  <si>
    <t>44.4N</t>
  </si>
  <si>
    <t>116.5E</t>
  </si>
  <si>
    <t>39.1N</t>
  </si>
  <si>
    <t>40.2E</t>
  </si>
  <si>
    <t>29.9E</t>
  </si>
  <si>
    <t>26.2N</t>
  </si>
  <si>
    <t>26.0E</t>
  </si>
  <si>
    <t>14.0N</t>
  </si>
  <si>
    <t>140.0W</t>
  </si>
  <si>
    <t>13.0S</t>
  </si>
  <si>
    <t>30.7E</t>
  </si>
  <si>
    <t>44.0S</t>
  </si>
  <si>
    <t>43.3E</t>
  </si>
  <si>
    <t>1.9S</t>
  </si>
  <si>
    <t>2.7W</t>
  </si>
  <si>
    <t>49.4N</t>
  </si>
  <si>
    <t>47.0S</t>
  </si>
  <si>
    <t>78.9E</t>
  </si>
  <si>
    <t>61.8W</t>
  </si>
  <si>
    <t>32.0S</t>
  </si>
  <si>
    <t>60.2E</t>
  </si>
  <si>
    <t>108.0W</t>
  </si>
  <si>
    <t>109.1E</t>
  </si>
  <si>
    <t>162.0W</t>
  </si>
  <si>
    <t>43.0S</t>
  </si>
  <si>
    <t>33.4E</t>
  </si>
  <si>
    <t>11.0S</t>
  </si>
  <si>
    <t>165.7E</t>
  </si>
  <si>
    <t>4.9N</t>
  </si>
  <si>
    <t>23.1S</t>
  </si>
  <si>
    <t>53.7E</t>
  </si>
  <si>
    <t>5.0W</t>
  </si>
  <si>
    <t>31.1N</t>
  </si>
  <si>
    <t>45.6E</t>
  </si>
  <si>
    <t>69.2N</t>
  </si>
  <si>
    <t>22.5E</t>
  </si>
  <si>
    <t>25.5W</t>
  </si>
  <si>
    <t>60.2S</t>
  </si>
  <si>
    <t>152.3W</t>
  </si>
  <si>
    <t>26.6N</t>
  </si>
  <si>
    <t>26.6W</t>
  </si>
  <si>
    <t>7.0N</t>
  </si>
  <si>
    <t>18.1E</t>
  </si>
  <si>
    <t>36.9N</t>
  </si>
  <si>
    <t>143.6W</t>
  </si>
  <si>
    <t>56.4E</t>
  </si>
  <si>
    <t>58.7N</t>
  </si>
  <si>
    <t>74.7E</t>
  </si>
  <si>
    <t>79.8S</t>
  </si>
  <si>
    <t>111.0W</t>
  </si>
  <si>
    <t>29.8N</t>
  </si>
  <si>
    <t>12.7W</t>
  </si>
  <si>
    <t>7.6N</t>
  </si>
  <si>
    <t>28.2W</t>
  </si>
  <si>
    <t>52.5W</t>
  </si>
  <si>
    <t>51.0S</t>
  </si>
  <si>
    <t>21.1W</t>
  </si>
  <si>
    <t>22.0N</t>
  </si>
  <si>
    <t>S</t>
  </si>
  <si>
    <t>W</t>
  </si>
  <si>
    <t>N</t>
  </si>
  <si>
    <t>E</t>
  </si>
  <si>
    <t>6.3</t>
  </si>
  <si>
    <t>29.9</t>
  </si>
  <si>
    <t>14.5</t>
  </si>
  <si>
    <t>98.9</t>
  </si>
  <si>
    <t>39.1</t>
  </si>
  <si>
    <t>40.2</t>
  </si>
  <si>
    <t>20.6</t>
  </si>
  <si>
    <t>38.6</t>
  </si>
  <si>
    <t>103.1</t>
  </si>
  <si>
    <t>Time</t>
  </si>
  <si>
    <t>Latitude(deg)</t>
  </si>
  <si>
    <t>Longitude(deg)</t>
  </si>
  <si>
    <t>Altitude(km)</t>
  </si>
  <si>
    <t>Vel(km/s)</t>
  </si>
  <si>
    <t>Vel_x</t>
  </si>
  <si>
    <t>Vel_y</t>
  </si>
  <si>
    <t>Vel_z</t>
  </si>
  <si>
    <t>Total Radiated Energy(J)</t>
  </si>
  <si>
    <t>Calculated Total Impact Energy(kt)</t>
  </si>
  <si>
    <t>Latitude Numerical</t>
  </si>
  <si>
    <t>q_per</t>
  </si>
  <si>
    <t>d_q_per</t>
  </si>
  <si>
    <t>q_aph</t>
  </si>
  <si>
    <t>a</t>
  </si>
  <si>
    <t>d_a</t>
  </si>
  <si>
    <t>e</t>
  </si>
  <si>
    <t>d_e</t>
  </si>
  <si>
    <t>incl</t>
  </si>
  <si>
    <t>d_incl</t>
  </si>
  <si>
    <t>omega</t>
  </si>
  <si>
    <t>d_omega</t>
  </si>
  <si>
    <t>asc_node</t>
  </si>
  <si>
    <t>d_asc_node</t>
  </si>
  <si>
    <t>v_g</t>
  </si>
  <si>
    <t>d_v_g</t>
  </si>
  <si>
    <t>v_h</t>
  </si>
  <si>
    <t>d_v_h</t>
  </si>
  <si>
    <t>alp_g</t>
  </si>
  <si>
    <t>d_alp_g</t>
  </si>
  <si>
    <t>del_g</t>
  </si>
  <si>
    <t>d_del_g</t>
  </si>
  <si>
    <t>speed check</t>
  </si>
  <si>
    <t>Height check</t>
  </si>
  <si>
    <t>19.4S</t>
  </si>
  <si>
    <t>104.3E</t>
  </si>
  <si>
    <t>17.4W</t>
  </si>
  <si>
    <t>57.2E</t>
  </si>
  <si>
    <t>55.8N</t>
  </si>
  <si>
    <t>52.5E</t>
  </si>
  <si>
    <t>39.5S</t>
  </si>
  <si>
    <t>12.8E</t>
  </si>
  <si>
    <t>63.5S</t>
  </si>
  <si>
    <t>101.3W</t>
  </si>
  <si>
    <t>14.6N</t>
  </si>
  <si>
    <t>49.5W</t>
  </si>
  <si>
    <t>60.2N</t>
  </si>
  <si>
    <t>170.0E</t>
  </si>
  <si>
    <t>24.2S</t>
  </si>
  <si>
    <t>135.0E</t>
  </si>
  <si>
    <t>21.3S</t>
  </si>
  <si>
    <t>177.6E</t>
  </si>
  <si>
    <t>28.8N</t>
  </si>
  <si>
    <t>44.6E</t>
  </si>
  <si>
    <t>65.2S</t>
  </si>
  <si>
    <t>128.2E</t>
  </si>
  <si>
    <t>64.1W</t>
  </si>
  <si>
    <t>99.4E</t>
  </si>
  <si>
    <t>49.3N</t>
  </si>
  <si>
    <t>116.9W</t>
  </si>
  <si>
    <t>24.7N</t>
  </si>
  <si>
    <t>118.5W</t>
  </si>
  <si>
    <t>6.6S</t>
  </si>
  <si>
    <t>69.7W</t>
  </si>
  <si>
    <t>23.1N</t>
  </si>
  <si>
    <t>60.7E</t>
  </si>
  <si>
    <t>34.3S</t>
  </si>
  <si>
    <t>57.0N</t>
  </si>
  <si>
    <t>143.7E</t>
  </si>
  <si>
    <t>54.2S</t>
  </si>
  <si>
    <t>133.0E</t>
  </si>
  <si>
    <t>9.1S</t>
  </si>
  <si>
    <t>101.8E</t>
  </si>
  <si>
    <t>49.6S</t>
  </si>
  <si>
    <t>157.6W</t>
  </si>
  <si>
    <t>26.0S</t>
  </si>
  <si>
    <t>32.4E</t>
  </si>
  <si>
    <t>25.7S</t>
  </si>
  <si>
    <t>56.2E</t>
  </si>
  <si>
    <t>28.3N</t>
  </si>
  <si>
    <t>60.2W</t>
  </si>
  <si>
    <t>40.5N</t>
  </si>
  <si>
    <t>18.0W</t>
  </si>
  <si>
    <t>174.9E</t>
  </si>
  <si>
    <t>29.5N</t>
  </si>
  <si>
    <t>13.5E</t>
  </si>
  <si>
    <t>50.7S</t>
  </si>
  <si>
    <t>66.0W</t>
  </si>
  <si>
    <t>6.2N</t>
  </si>
  <si>
    <t>60.4E</t>
  </si>
  <si>
    <t>27.4S</t>
  </si>
  <si>
    <t>14.8W</t>
  </si>
  <si>
    <t>10.4N</t>
  </si>
  <si>
    <t>131.6E</t>
  </si>
  <si>
    <t>21.3N</t>
  </si>
  <si>
    <t>49.3E</t>
  </si>
  <si>
    <t>34.5S</t>
  </si>
  <si>
    <t>30.6S</t>
  </si>
  <si>
    <t>93.1W</t>
  </si>
  <si>
    <t>15.2S</t>
  </si>
  <si>
    <t>80.3E</t>
  </si>
  <si>
    <t>39.6S</t>
  </si>
  <si>
    <t>16.3W</t>
  </si>
  <si>
    <t>6.7E</t>
  </si>
  <si>
    <t>51.8S</t>
  </si>
  <si>
    <t>178.5E</t>
  </si>
  <si>
    <t>3.5S</t>
  </si>
  <si>
    <t>56.9S</t>
  </si>
  <si>
    <t>162.2E</t>
  </si>
  <si>
    <t>53.8E</t>
  </si>
  <si>
    <t>46.4N</t>
  </si>
  <si>
    <t>171.6E</t>
  </si>
  <si>
    <t>1.6W</t>
  </si>
  <si>
    <t>48.6E</t>
  </si>
  <si>
    <t>15.8N</t>
  </si>
  <si>
    <t>11.9W</t>
  </si>
  <si>
    <t>17.4S</t>
  </si>
  <si>
    <t>138.3E</t>
  </si>
  <si>
    <t>110.9W</t>
  </si>
  <si>
    <t>10.2N</t>
  </si>
  <si>
    <t>48.8W</t>
  </si>
  <si>
    <t>15.1E</t>
  </si>
  <si>
    <t>6.6E</t>
  </si>
  <si>
    <t>122.3W</t>
  </si>
  <si>
    <t>9.8N</t>
  </si>
  <si>
    <t>42.8W</t>
  </si>
  <si>
    <t>14.5W</t>
  </si>
  <si>
    <t>38.3N</t>
  </si>
  <si>
    <t>149.0E</t>
  </si>
  <si>
    <t>6.3W</t>
  </si>
  <si>
    <t>48.0S</t>
  </si>
  <si>
    <t>51.0E</t>
  </si>
  <si>
    <t>32.3N</t>
  </si>
  <si>
    <t>67.2E</t>
  </si>
  <si>
    <t>36.5N</t>
  </si>
  <si>
    <t>0.7N</t>
  </si>
  <si>
    <t>11.6W</t>
  </si>
  <si>
    <t>30.4S</t>
  </si>
  <si>
    <t>53.6E</t>
  </si>
  <si>
    <t>10.8S</t>
  </si>
  <si>
    <t>0.7E</t>
  </si>
  <si>
    <t>160.7W</t>
  </si>
  <si>
    <t>5.9N</t>
  </si>
  <si>
    <t>143.0E</t>
  </si>
  <si>
    <t>69.9S</t>
  </si>
  <si>
    <t>150.5E</t>
  </si>
  <si>
    <t>16.0N</t>
  </si>
  <si>
    <t>124.3E</t>
  </si>
  <si>
    <t>41.4S</t>
  </si>
  <si>
    <t>33.0E</t>
  </si>
  <si>
    <t>9.0N</t>
  </si>
  <si>
    <t>138.0W</t>
  </si>
  <si>
    <t>23.5S</t>
  </si>
  <si>
    <t>56.8E</t>
  </si>
  <si>
    <t>44.9E</t>
  </si>
  <si>
    <t>67.3S</t>
  </si>
  <si>
    <t>75.1E</t>
  </si>
  <si>
    <t>6.8S</t>
  </si>
  <si>
    <t>27.8W</t>
  </si>
  <si>
    <t>50.1W</t>
  </si>
  <si>
    <t>1.7S</t>
  </si>
  <si>
    <t>141.4E</t>
  </si>
  <si>
    <t>39.2S</t>
  </si>
  <si>
    <t>162.9W</t>
  </si>
  <si>
    <t>58.8S</t>
  </si>
  <si>
    <t>105.8E</t>
  </si>
  <si>
    <t>76.9N</t>
  </si>
  <si>
    <t>69.0W</t>
  </si>
  <si>
    <t>82.5N</t>
  </si>
  <si>
    <t>136.7W</t>
  </si>
  <si>
    <t>12.1E</t>
  </si>
  <si>
    <t>38.1E</t>
  </si>
  <si>
    <t>21.2S</t>
  </si>
  <si>
    <t>23.3E</t>
  </si>
  <si>
    <t>6.5S</t>
  </si>
  <si>
    <t>173.7E</t>
  </si>
  <si>
    <t>32N</t>
  </si>
  <si>
    <t>60.7W</t>
  </si>
  <si>
    <t>7.5W</t>
  </si>
  <si>
    <t>45.5S</t>
  </si>
  <si>
    <t>1.4W</t>
  </si>
  <si>
    <t>59.0S</t>
  </si>
  <si>
    <t>45.8E</t>
  </si>
  <si>
    <t>7.5N</t>
  </si>
  <si>
    <t>3.6E</t>
  </si>
  <si>
    <t>22.2S</t>
  </si>
  <si>
    <t>72.6E</t>
  </si>
  <si>
    <t>72.4N</t>
  </si>
  <si>
    <t>78.7W</t>
  </si>
  <si>
    <t>13.5S</t>
  </si>
  <si>
    <t>37.1W</t>
  </si>
  <si>
    <t>43.8S</t>
  </si>
  <si>
    <t>1.1W</t>
  </si>
  <si>
    <t>58.9W</t>
  </si>
  <si>
    <t>42.9N</t>
  </si>
  <si>
    <t>179.7E</t>
  </si>
  <si>
    <t>33.8S</t>
  </si>
  <si>
    <t>7.7W</t>
  </si>
  <si>
    <t>4.1S</t>
  </si>
  <si>
    <t>138.7W</t>
  </si>
  <si>
    <t>51.5N</t>
  </si>
  <si>
    <t>51.4E</t>
  </si>
  <si>
    <t>13.8N</t>
  </si>
  <si>
    <t>140.4W</t>
  </si>
  <si>
    <t>59.0N</t>
  </si>
  <si>
    <t>154.3E</t>
  </si>
  <si>
    <t>53.9N</t>
  </si>
  <si>
    <t>148.0W</t>
  </si>
  <si>
    <t>2.1S</t>
  </si>
  <si>
    <t>111.8W</t>
  </si>
  <si>
    <t>7.8S</t>
  </si>
  <si>
    <t>90.1E</t>
  </si>
  <si>
    <t>42.4N</t>
  </si>
  <si>
    <t>98.4E</t>
  </si>
  <si>
    <t>44.3N</t>
  </si>
  <si>
    <t>164.2W</t>
  </si>
  <si>
    <t>17.9S</t>
  </si>
  <si>
    <t>55.3W</t>
  </si>
  <si>
    <t>52.1S</t>
  </si>
  <si>
    <t>34.7S</t>
  </si>
  <si>
    <t>141.0E</t>
  </si>
  <si>
    <t>12.3N</t>
  </si>
  <si>
    <t>43.4W</t>
  </si>
  <si>
    <t>26.8N</t>
  </si>
  <si>
    <t>79.1W</t>
  </si>
  <si>
    <t>71.2N</t>
  </si>
  <si>
    <t>106.7E</t>
  </si>
  <si>
    <t>48.6S</t>
  </si>
  <si>
    <t>90.4E</t>
  </si>
  <si>
    <t>81.1S</t>
  </si>
  <si>
    <t>141.1E</t>
  </si>
  <si>
    <t>9.2N</t>
  </si>
  <si>
    <t>75.8N</t>
  </si>
  <si>
    <t>92.8W</t>
  </si>
  <si>
    <t>80.1E</t>
  </si>
  <si>
    <t>115.2E</t>
  </si>
  <si>
    <t>38.8N</t>
  </si>
  <si>
    <t>51.3W</t>
  </si>
  <si>
    <t>38.5N</t>
  </si>
  <si>
    <t>47.6W</t>
  </si>
  <si>
    <t>45.0S</t>
  </si>
  <si>
    <t>95.5E</t>
  </si>
  <si>
    <t>14.9N</t>
  </si>
  <si>
    <t>158.2W</t>
  </si>
  <si>
    <t>36.8N</t>
  </si>
  <si>
    <t>54.7W</t>
  </si>
  <si>
    <t>31.9N</t>
  </si>
  <si>
    <t>96.2E</t>
  </si>
  <si>
    <t>135.1E</t>
  </si>
  <si>
    <t>30.5S</t>
  </si>
  <si>
    <t>81.0W</t>
  </si>
  <si>
    <t>59.8N</t>
  </si>
  <si>
    <t>16.8E</t>
  </si>
  <si>
    <t>5.9S</t>
  </si>
  <si>
    <t>160.4E</t>
  </si>
  <si>
    <t>30.0N</t>
  </si>
  <si>
    <t>71.9W</t>
  </si>
  <si>
    <t>133.5W</t>
  </si>
  <si>
    <t>12.9N</t>
  </si>
  <si>
    <t>150.2W</t>
  </si>
  <si>
    <t>29.7S</t>
  </si>
  <si>
    <t>93.9W</t>
  </si>
  <si>
    <t>48.6N</t>
  </si>
  <si>
    <t>93.9E</t>
  </si>
  <si>
    <t>11.4S</t>
  </si>
  <si>
    <t>135.8W</t>
  </si>
  <si>
    <t>2.4N</t>
  </si>
  <si>
    <t>26.0N</t>
  </si>
  <si>
    <t>133.5E</t>
  </si>
  <si>
    <t>35.1S</t>
  </si>
  <si>
    <t>34.2W</t>
  </si>
  <si>
    <t>20.0S</t>
  </si>
  <si>
    <t>103.8W</t>
  </si>
  <si>
    <t>11.2W</t>
  </si>
  <si>
    <t>74.0E</t>
  </si>
  <si>
    <t>40.8N</t>
  </si>
  <si>
    <t>41.7E</t>
  </si>
  <si>
    <t>38.7S</t>
  </si>
  <si>
    <t>77.2E</t>
  </si>
  <si>
    <t>15.9N</t>
  </si>
  <si>
    <t>174.2E</t>
  </si>
  <si>
    <t>7.2N</t>
  </si>
  <si>
    <t>44.2W</t>
  </si>
  <si>
    <t>44.8N</t>
  </si>
  <si>
    <t>131.0W</t>
  </si>
  <si>
    <t>20.1N</t>
  </si>
  <si>
    <t>109.4W</t>
  </si>
  <si>
    <t>12.5N</t>
  </si>
  <si>
    <t>49.8W</t>
  </si>
  <si>
    <t>45.6W</t>
  </si>
  <si>
    <t>38.3S</t>
  </si>
  <si>
    <t>23.5E</t>
  </si>
  <si>
    <t>67.9W</t>
  </si>
  <si>
    <t>53.3S</t>
  </si>
  <si>
    <t>90.8E</t>
  </si>
  <si>
    <t>3.6N</t>
  </si>
  <si>
    <t>96.0W</t>
  </si>
  <si>
    <t>28.2N</t>
  </si>
  <si>
    <t>76.7E</t>
  </si>
  <si>
    <t>30.4N</t>
  </si>
  <si>
    <t>1.5E</t>
  </si>
  <si>
    <t>35.8W</t>
  </si>
  <si>
    <t>33.1N</t>
  </si>
  <si>
    <t>34.3E</t>
  </si>
  <si>
    <t>19.4N</t>
  </si>
  <si>
    <t>71.7S</t>
  </si>
  <si>
    <t>116.4W</t>
  </si>
  <si>
    <t>125.2W</t>
  </si>
  <si>
    <t>70.4S</t>
  </si>
  <si>
    <t>17.5W</t>
  </si>
  <si>
    <t>56.5N</t>
  </si>
  <si>
    <t>147.6W</t>
  </si>
  <si>
    <t>47.7N</t>
  </si>
  <si>
    <t>161.7E</t>
  </si>
  <si>
    <t>3.3S</t>
  </si>
  <si>
    <t>37.7W</t>
  </si>
  <si>
    <t>5.6N</t>
  </si>
  <si>
    <t>35.7N</t>
  </si>
  <si>
    <t>31.7W</t>
  </si>
  <si>
    <t>22.1S</t>
  </si>
  <si>
    <t>10.4S</t>
  </si>
  <si>
    <t>143.3W</t>
  </si>
  <si>
    <t>12.0N</t>
  </si>
  <si>
    <t>76.0W</t>
  </si>
  <si>
    <t>122.9E</t>
  </si>
  <si>
    <t>12.5S</t>
  </si>
  <si>
    <t>107.2W</t>
  </si>
  <si>
    <t>25.7N</t>
  </si>
  <si>
    <t>28.4W</t>
  </si>
  <si>
    <t>38.6S</t>
  </si>
  <si>
    <t>33.5W</t>
  </si>
  <si>
    <t>18.6S</t>
  </si>
  <si>
    <t>126.9E</t>
  </si>
  <si>
    <t>54.5N</t>
  </si>
  <si>
    <t>9.2E</t>
  </si>
  <si>
    <t>24.9N</t>
  </si>
  <si>
    <t>47.8W</t>
  </si>
  <si>
    <t>130.4W</t>
  </si>
  <si>
    <t>38.9N</t>
  </si>
  <si>
    <t>7.0E</t>
  </si>
  <si>
    <t>44.6N</t>
  </si>
  <si>
    <t>21.2N</t>
  </si>
  <si>
    <t>129.5W</t>
  </si>
  <si>
    <t>2.5S</t>
  </si>
  <si>
    <t>168.7E</t>
  </si>
  <si>
    <t>66.2W</t>
  </si>
  <si>
    <t>7.3N</t>
  </si>
  <si>
    <t>25.3W</t>
  </si>
  <si>
    <t>19.2S</t>
  </si>
  <si>
    <t>89.4E</t>
  </si>
  <si>
    <t>10.8N</t>
  </si>
  <si>
    <t>37.3W</t>
  </si>
  <si>
    <t>38.8S</t>
  </si>
  <si>
    <t>137.5E</t>
  </si>
  <si>
    <t>23.6S</t>
  </si>
  <si>
    <t>132.8E</t>
  </si>
  <si>
    <t>57.1W</t>
  </si>
  <si>
    <t>28.4N</t>
  </si>
  <si>
    <t>88.3W</t>
  </si>
  <si>
    <t>48.8S</t>
  </si>
  <si>
    <t>67.8E</t>
  </si>
  <si>
    <t>18.3N</t>
  </si>
  <si>
    <t>74.6W</t>
  </si>
  <si>
    <t>94.9E</t>
  </si>
  <si>
    <t>35.3N</t>
  </si>
  <si>
    <t>7.4W</t>
  </si>
  <si>
    <t>24.0S</t>
  </si>
  <si>
    <t>140.3E</t>
  </si>
  <si>
    <t>63.7N</t>
  </si>
  <si>
    <t>95.7E</t>
  </si>
  <si>
    <t>15.5S</t>
  </si>
  <si>
    <t>25.3E</t>
  </si>
  <si>
    <t>22.5N</t>
  </si>
  <si>
    <t>83.8W</t>
  </si>
  <si>
    <t>18.0N</t>
  </si>
  <si>
    <t>6.5E</t>
  </si>
  <si>
    <t>47.5S</t>
  </si>
  <si>
    <t>174.4W</t>
  </si>
  <si>
    <t>56.9N</t>
  </si>
  <si>
    <t>172.4E</t>
  </si>
  <si>
    <t>25.3N</t>
  </si>
  <si>
    <t>6.7W</t>
  </si>
  <si>
    <t>47.3N</t>
  </si>
  <si>
    <t>172.9W</t>
  </si>
  <si>
    <t>42N</t>
  </si>
  <si>
    <t>57W</t>
  </si>
  <si>
    <t>37.6S</t>
  </si>
  <si>
    <t>83.5E</t>
  </si>
  <si>
    <t>6.7S</t>
  </si>
  <si>
    <t>148.6W</t>
  </si>
  <si>
    <t>39.8S</t>
  </si>
  <si>
    <t>55.4S</t>
  </si>
  <si>
    <t>18.8W</t>
  </si>
  <si>
    <t>171.6W</t>
  </si>
  <si>
    <t>43.1S</t>
  </si>
  <si>
    <t>5.8N</t>
  </si>
  <si>
    <t>15.2W</t>
  </si>
  <si>
    <t>31.0N</t>
  </si>
  <si>
    <t>159.6E</t>
  </si>
  <si>
    <t>1.3S</t>
  </si>
  <si>
    <t>32.1W</t>
  </si>
  <si>
    <t>11.5S</t>
  </si>
  <si>
    <t>161.9W</t>
  </si>
  <si>
    <t>6.4S</t>
  </si>
  <si>
    <t>142.7W</t>
  </si>
  <si>
    <t>172.6E</t>
  </si>
  <si>
    <t>42.8S</t>
  </si>
  <si>
    <t>8.2E</t>
  </si>
  <si>
    <t>8.4N</t>
  </si>
  <si>
    <t>157.9W</t>
  </si>
  <si>
    <t>5.4S</t>
  </si>
  <si>
    <t>159.3E</t>
  </si>
  <si>
    <t>39.1S</t>
  </si>
  <si>
    <t>118.6W</t>
  </si>
  <si>
    <t>12.4N</t>
  </si>
  <si>
    <t>122.4W</t>
  </si>
  <si>
    <t>23.3S</t>
  </si>
  <si>
    <t>49.2W</t>
  </si>
  <si>
    <t>76.6N</t>
  </si>
  <si>
    <t>96.3E</t>
  </si>
  <si>
    <t>22.2N</t>
  </si>
  <si>
    <t>132.9W</t>
  </si>
  <si>
    <t>4.6S</t>
  </si>
  <si>
    <t>66.3W</t>
  </si>
  <si>
    <t>85.7E</t>
  </si>
  <si>
    <t>137.2E</t>
  </si>
  <si>
    <t>22.7N</t>
  </si>
  <si>
    <t>150.0W</t>
  </si>
  <si>
    <t>6.2S</t>
  </si>
  <si>
    <t>49.9W</t>
  </si>
  <si>
    <t>45.4W</t>
  </si>
  <si>
    <t>172.2W</t>
  </si>
  <si>
    <t>33.9S</t>
  </si>
  <si>
    <t>115.9W</t>
  </si>
  <si>
    <t>131.1W</t>
  </si>
  <si>
    <t>0.0N</t>
  </si>
  <si>
    <t>94.9W</t>
  </si>
  <si>
    <t>61.5W</t>
  </si>
  <si>
    <t>13.3N</t>
  </si>
  <si>
    <t>110.7W</t>
  </si>
  <si>
    <t>18.5S</t>
  </si>
  <si>
    <t>141.8E</t>
  </si>
  <si>
    <t>147.6E</t>
  </si>
  <si>
    <t>5.5N</t>
  </si>
  <si>
    <t>30.2S</t>
  </si>
  <si>
    <t>52.6E</t>
  </si>
  <si>
    <t>154.9W</t>
  </si>
  <si>
    <t>54.0S</t>
  </si>
  <si>
    <t>17.3E</t>
  </si>
  <si>
    <t>117.4E</t>
  </si>
  <si>
    <t>155.8W</t>
  </si>
  <si>
    <t>58.2W</t>
  </si>
  <si>
    <t>113.4W</t>
  </si>
  <si>
    <t>21.4N</t>
  </si>
  <si>
    <t>134.1W</t>
  </si>
  <si>
    <t>31.0S</t>
  </si>
  <si>
    <t>145.9E</t>
  </si>
  <si>
    <t>33.9N</t>
  </si>
  <si>
    <t>123.8W</t>
  </si>
  <si>
    <t>36.3S</t>
  </si>
  <si>
    <t>80.5W</t>
  </si>
  <si>
    <t>2.8S</t>
  </si>
  <si>
    <t>84.1W</t>
  </si>
  <si>
    <t>11.6N</t>
  </si>
  <si>
    <t>27.3E</t>
  </si>
  <si>
    <t>13.5N</t>
  </si>
  <si>
    <t>73.1E</t>
  </si>
  <si>
    <t>49.8S</t>
  </si>
  <si>
    <t>33.1E</t>
  </si>
  <si>
    <t>47.9N</t>
  </si>
  <si>
    <t>85.6E</t>
  </si>
  <si>
    <t>34.8N</t>
  </si>
  <si>
    <t>90.9E</t>
  </si>
  <si>
    <t>90.3W</t>
  </si>
  <si>
    <t>48.9S</t>
  </si>
  <si>
    <t>145.1E</t>
  </si>
  <si>
    <t>75.8S</t>
  </si>
  <si>
    <t>163.7E</t>
  </si>
  <si>
    <t>17.7N</t>
  </si>
  <si>
    <t>36.0E</t>
  </si>
  <si>
    <t>36.7W</t>
  </si>
  <si>
    <t>146.4W</t>
  </si>
  <si>
    <t>73.9W</t>
  </si>
  <si>
    <t>176.0W</t>
  </si>
  <si>
    <t>34.2S</t>
  </si>
  <si>
    <t>95.7W</t>
  </si>
  <si>
    <t>42.7S</t>
  </si>
  <si>
    <t>154.6E</t>
  </si>
  <si>
    <t>1.0S</t>
  </si>
  <si>
    <t>112.4E</t>
  </si>
  <si>
    <t>14.1N</t>
  </si>
  <si>
    <t>169.7E</t>
  </si>
  <si>
    <t>42.8N</t>
  </si>
  <si>
    <t>9.7S</t>
  </si>
  <si>
    <t>34.7W</t>
  </si>
  <si>
    <t>21.4S</t>
  </si>
  <si>
    <t>14.3N</t>
  </si>
  <si>
    <t>142.7E</t>
  </si>
  <si>
    <t>48.0N</t>
  </si>
  <si>
    <t>161.5W</t>
  </si>
  <si>
    <t>27.5S</t>
  </si>
  <si>
    <t>164.9W</t>
  </si>
  <si>
    <t>154.7E</t>
  </si>
  <si>
    <t>32.7N</t>
  </si>
  <si>
    <t>12.4E</t>
  </si>
  <si>
    <t>8.5S</t>
  </si>
  <si>
    <t>171.8E</t>
  </si>
  <si>
    <t>155.3E</t>
  </si>
  <si>
    <t>36.0N</t>
  </si>
  <si>
    <t>104.1E</t>
  </si>
  <si>
    <t>61.0N</t>
  </si>
  <si>
    <t>171.0W</t>
  </si>
  <si>
    <t>27.3S</t>
  </si>
  <si>
    <t>71.5E</t>
  </si>
  <si>
    <t>150.9W</t>
  </si>
  <si>
    <t>0.2N</t>
  </si>
  <si>
    <t>101.1W</t>
  </si>
  <si>
    <t>18.2E</t>
  </si>
  <si>
    <t>51.9S</t>
  </si>
  <si>
    <t>22.7E</t>
  </si>
  <si>
    <t>21.7N</t>
  </si>
  <si>
    <t>1.3N</t>
  </si>
  <si>
    <t>120.4W</t>
  </si>
  <si>
    <t>47.4W</t>
  </si>
  <si>
    <t>28.3E</t>
  </si>
  <si>
    <t>55.1E</t>
  </si>
  <si>
    <t>44.3S</t>
  </si>
  <si>
    <t>83.3E</t>
  </si>
  <si>
    <t>12.0S</t>
  </si>
  <si>
    <t>162.8E</t>
  </si>
  <si>
    <t>7.6S</t>
  </si>
  <si>
    <t>155.1E</t>
  </si>
  <si>
    <t>4.8S</t>
  </si>
  <si>
    <t>52.3E</t>
  </si>
  <si>
    <t>50.6S</t>
  </si>
  <si>
    <t>157.8E</t>
  </si>
  <si>
    <t>28.2S</t>
  </si>
  <si>
    <t>3.2E</t>
  </si>
  <si>
    <t>67.1S</t>
  </si>
  <si>
    <t>90.8W</t>
  </si>
  <si>
    <t>22.9S</t>
  </si>
  <si>
    <t>64.5S</t>
  </si>
  <si>
    <t>136.2E</t>
  </si>
  <si>
    <t>51.4S</t>
  </si>
  <si>
    <t>151.7E</t>
  </si>
  <si>
    <t>86.6E</t>
  </si>
  <si>
    <t>161.0W</t>
  </si>
  <si>
    <t>39.0S</t>
  </si>
  <si>
    <t>34.0E</t>
  </si>
  <si>
    <t>5.2N</t>
  </si>
  <si>
    <t>166.2E</t>
  </si>
  <si>
    <t>54.0N</t>
  </si>
  <si>
    <t>80.4W</t>
  </si>
  <si>
    <t>14.8N</t>
  </si>
  <si>
    <t>64.5E</t>
  </si>
  <si>
    <t>18.4S</t>
  </si>
  <si>
    <t>162.6E</t>
  </si>
  <si>
    <t>41.4N</t>
  </si>
  <si>
    <t>87.7W</t>
  </si>
  <si>
    <t>40.0N</t>
  </si>
  <si>
    <t>116.0E</t>
  </si>
  <si>
    <t>31.5S</t>
  </si>
  <si>
    <t>107.5E</t>
  </si>
  <si>
    <t>113.9W</t>
  </si>
  <si>
    <t>59.9S</t>
  </si>
  <si>
    <t>41.0E</t>
  </si>
  <si>
    <t>1.4S</t>
  </si>
  <si>
    <t>154.0W</t>
  </si>
  <si>
    <t>21.1S</t>
  </si>
  <si>
    <t>6.8W</t>
  </si>
  <si>
    <t>4.3S</t>
  </si>
  <si>
    <t>175.9W</t>
  </si>
  <si>
    <t>57.9N</t>
  </si>
  <si>
    <t>112.9E</t>
  </si>
  <si>
    <t>126.2W</t>
  </si>
  <si>
    <t>18.2S</t>
  </si>
  <si>
    <t>159.4E</t>
  </si>
  <si>
    <t>47.0E</t>
  </si>
  <si>
    <t>34.0N</t>
  </si>
  <si>
    <t>106.1E</t>
  </si>
  <si>
    <t>24.9S</t>
  </si>
  <si>
    <t>111.4E</t>
  </si>
  <si>
    <t>5.3S</t>
  </si>
  <si>
    <t>27.1E</t>
  </si>
  <si>
    <t>60.4S</t>
  </si>
  <si>
    <t>120.5W</t>
  </si>
  <si>
    <t>6.9N</t>
  </si>
  <si>
    <t>147.3W</t>
  </si>
  <si>
    <t>37.5N</t>
  </si>
  <si>
    <t>154.0E</t>
  </si>
  <si>
    <t>29.2N</t>
  </si>
  <si>
    <t>66.8W</t>
  </si>
  <si>
    <t>17.7S</t>
  </si>
  <si>
    <t>138.7E</t>
  </si>
  <si>
    <t>60.7N</t>
  </si>
  <si>
    <t>48.4N</t>
  </si>
  <si>
    <t>165.0W</t>
  </si>
  <si>
    <t>52.7N</t>
  </si>
  <si>
    <t>3.8E</t>
  </si>
  <si>
    <t>0.4N</t>
  </si>
  <si>
    <t>84.8E</t>
  </si>
  <si>
    <t>41.0N</t>
  </si>
  <si>
    <t>77.0W</t>
  </si>
  <si>
    <t>133.6W</t>
  </si>
  <si>
    <t>15.3S</t>
  </si>
  <si>
    <t>162.4E</t>
  </si>
  <si>
    <t>97.3E</t>
  </si>
  <si>
    <t>66.0N</t>
  </si>
  <si>
    <t>31.3E</t>
  </si>
  <si>
    <t>41.3N</t>
  </si>
  <si>
    <t>95.2E</t>
  </si>
  <si>
    <t>50.4N</t>
  </si>
  <si>
    <t>58.9E</t>
  </si>
  <si>
    <t>13.6S</t>
  </si>
  <si>
    <t>5.8W</t>
  </si>
  <si>
    <t>22.2W</t>
  </si>
  <si>
    <t>58.5S</t>
  </si>
  <si>
    <t>142.6E</t>
  </si>
  <si>
    <t>133.8W</t>
  </si>
  <si>
    <t>106.1W</t>
  </si>
  <si>
    <t>36.7N</t>
  </si>
  <si>
    <t>127.8W</t>
  </si>
  <si>
    <t>101.9W</t>
  </si>
  <si>
    <t>138.5W</t>
  </si>
  <si>
    <t>94.1E</t>
  </si>
  <si>
    <t>15.0N</t>
  </si>
  <si>
    <t>140.7E</t>
  </si>
  <si>
    <t>34.9N</t>
  </si>
  <si>
    <t>36.8E</t>
  </si>
  <si>
    <t>44.0W</t>
  </si>
  <si>
    <t>32.9N</t>
  </si>
  <si>
    <t>159.0E</t>
  </si>
  <si>
    <t>107.3E</t>
  </si>
  <si>
    <t>74.8W</t>
  </si>
  <si>
    <t>18.9W</t>
  </si>
  <si>
    <t>49.9N</t>
  </si>
  <si>
    <t>18.4E</t>
  </si>
  <si>
    <t>5.0S</t>
  </si>
  <si>
    <t>73.0E</t>
  </si>
  <si>
    <t>98.3E</t>
  </si>
  <si>
    <t>58.0N</t>
  </si>
  <si>
    <t>0.9S</t>
  </si>
  <si>
    <t>109.2E</t>
  </si>
  <si>
    <t>14.2N</t>
  </si>
  <si>
    <t>115.9E</t>
  </si>
  <si>
    <t>134.6W</t>
  </si>
  <si>
    <t>24.3N</t>
  </si>
  <si>
    <t>26.5S</t>
  </si>
  <si>
    <t>11.3W</t>
  </si>
  <si>
    <t>75.4E</t>
  </si>
  <si>
    <t>2.3S</t>
  </si>
  <si>
    <t>77.4W</t>
  </si>
  <si>
    <t>13.7N</t>
  </si>
  <si>
    <t>70.8W</t>
  </si>
  <si>
    <t>22.4N</t>
  </si>
  <si>
    <t>0.2E</t>
  </si>
  <si>
    <t>32.5N</t>
  </si>
  <si>
    <t>104.6E</t>
  </si>
  <si>
    <t>35.0N</t>
  </si>
  <si>
    <t>64.7S</t>
  </si>
  <si>
    <t>37.8S</t>
  </si>
  <si>
    <t>39.6E</t>
  </si>
  <si>
    <t>174.4E</t>
  </si>
  <si>
    <t>50.0N</t>
  </si>
  <si>
    <t>121.0E</t>
  </si>
  <si>
    <t>16.4S</t>
  </si>
  <si>
    <t>116.3W</t>
  </si>
  <si>
    <t>159.1E</t>
  </si>
  <si>
    <t>22.6E</t>
  </si>
  <si>
    <t>97.6E</t>
  </si>
  <si>
    <t>50.5E</t>
  </si>
  <si>
    <t>54.9S</t>
  </si>
  <si>
    <t>80.0N</t>
  </si>
  <si>
    <t>154.2E</t>
  </si>
  <si>
    <t>7.9N</t>
  </si>
  <si>
    <t>85.8E</t>
  </si>
  <si>
    <t>129.7W</t>
  </si>
  <si>
    <t>47.0N</t>
  </si>
  <si>
    <t>103.0E</t>
  </si>
  <si>
    <t>82.3N</t>
  </si>
  <si>
    <t>160.1E</t>
  </si>
  <si>
    <t>6.5N</t>
  </si>
  <si>
    <t>156.4E</t>
  </si>
  <si>
    <t>34.6N</t>
  </si>
  <si>
    <t>23.6E</t>
  </si>
  <si>
    <t>26.6E</t>
  </si>
  <si>
    <t>152.4E</t>
  </si>
  <si>
    <t>62.7N</t>
  </si>
  <si>
    <t>167.2E</t>
  </si>
  <si>
    <t>31.8N</t>
  </si>
  <si>
    <t>106.0W</t>
  </si>
  <si>
    <t>46.7N</t>
  </si>
  <si>
    <t>108.9E</t>
  </si>
  <si>
    <t>38.1S</t>
  </si>
  <si>
    <t>63.9E</t>
  </si>
  <si>
    <t>175.8W</t>
  </si>
  <si>
    <t>16.7N</t>
  </si>
  <si>
    <t>87.5E</t>
  </si>
  <si>
    <t>16.3S</t>
  </si>
  <si>
    <t>115.6E</t>
  </si>
  <si>
    <t>15.0S</t>
  </si>
  <si>
    <t>94.2E</t>
  </si>
  <si>
    <t>29.0E</t>
  </si>
  <si>
    <t>5.3W</t>
  </si>
  <si>
    <t>34.1N</t>
  </si>
  <si>
    <t>123.1W</t>
  </si>
  <si>
    <t>27.4N</t>
  </si>
  <si>
    <t>79.4W</t>
  </si>
  <si>
    <t>47.3S</t>
  </si>
  <si>
    <t>20.6E</t>
  </si>
  <si>
    <t>29.7N</t>
  </si>
  <si>
    <t>93.6W</t>
  </si>
  <si>
    <t>84.3W</t>
  </si>
  <si>
    <t>21.5N</t>
  </si>
  <si>
    <t>158.1W</t>
  </si>
  <si>
    <t>76.0N</t>
  </si>
  <si>
    <t>127.0W</t>
  </si>
  <si>
    <t>59.8S</t>
  </si>
  <si>
    <t>175.8E</t>
  </si>
  <si>
    <t>70.2S</t>
  </si>
  <si>
    <t>73.3W</t>
  </si>
  <si>
    <t>2.9S</t>
  </si>
  <si>
    <t>79.0W</t>
  </si>
  <si>
    <t>104.3W</t>
  </si>
  <si>
    <t>28.5S</t>
  </si>
  <si>
    <t>93.3E</t>
  </si>
  <si>
    <t>66.3E</t>
  </si>
  <si>
    <t>40.2N</t>
  </si>
  <si>
    <t>76.1W</t>
  </si>
  <si>
    <t>141.7W</t>
  </si>
  <si>
    <t>42.2S</t>
  </si>
  <si>
    <t>27.6E</t>
  </si>
  <si>
    <t>89.0E</t>
  </si>
  <si>
    <t>1.5S</t>
  </si>
  <si>
    <t>84.5W</t>
  </si>
  <si>
    <t>45.2S</t>
  </si>
  <si>
    <t>1.9W</t>
  </si>
  <si>
    <t>45.0N</t>
  </si>
  <si>
    <t>73.5W</t>
  </si>
  <si>
    <t>2.3E</t>
  </si>
  <si>
    <t>2.7N</t>
  </si>
  <si>
    <t>164.1E</t>
  </si>
  <si>
    <t>26.5N</t>
  </si>
  <si>
    <t>78.3E</t>
  </si>
  <si>
    <t>100.9W</t>
  </si>
  <si>
    <t>78.7N</t>
  </si>
  <si>
    <t>6.3E</t>
  </si>
  <si>
    <t>142.8E</t>
  </si>
  <si>
    <t>119.1</t>
  </si>
  <si>
    <t>51.5</t>
  </si>
  <si>
    <t>51.4</t>
  </si>
  <si>
    <t>59.0</t>
  </si>
  <si>
    <t>154.3</t>
  </si>
  <si>
    <t>53.9</t>
  </si>
  <si>
    <t>42.4</t>
  </si>
  <si>
    <t>98.4</t>
  </si>
  <si>
    <t>44.3</t>
  </si>
  <si>
    <t>141.0</t>
  </si>
  <si>
    <t>26.8</t>
  </si>
  <si>
    <t>71.2</t>
  </si>
  <si>
    <t>106.7</t>
  </si>
  <si>
    <t>90.4</t>
  </si>
  <si>
    <t>141.1</t>
  </si>
  <si>
    <t>9.2</t>
  </si>
  <si>
    <t>75.8</t>
  </si>
  <si>
    <t>48.7</t>
  </si>
  <si>
    <t>80.1</t>
  </si>
  <si>
    <t>5.3</t>
  </si>
  <si>
    <t>115.2</t>
  </si>
  <si>
    <t>38.8</t>
  </si>
  <si>
    <t>95.5</t>
  </si>
  <si>
    <t>14.9</t>
  </si>
  <si>
    <t>36.8</t>
  </si>
  <si>
    <t>31.9</t>
  </si>
  <si>
    <t>96.2</t>
  </si>
  <si>
    <t>33.3</t>
  </si>
  <si>
    <t>135.1</t>
  </si>
  <si>
    <t>59.8</t>
  </si>
  <si>
    <t>16.8</t>
  </si>
  <si>
    <t>160.4</t>
  </si>
  <si>
    <t>22.0</t>
  </si>
  <si>
    <t>48.6</t>
  </si>
  <si>
    <t>2.4</t>
  </si>
  <si>
    <t>26.0</t>
  </si>
  <si>
    <t>133.5</t>
  </si>
  <si>
    <t>74.0</t>
  </si>
  <si>
    <t>40.8</t>
  </si>
  <si>
    <t>41.7</t>
  </si>
  <si>
    <t>44.8</t>
  </si>
  <si>
    <t>23.5</t>
  </si>
  <si>
    <t>90.8</t>
  </si>
  <si>
    <t>45.7</t>
  </si>
  <si>
    <t>15.1</t>
  </si>
  <si>
    <t>3.6</t>
  </si>
  <si>
    <t>28.2</t>
  </si>
  <si>
    <t>76.7</t>
  </si>
  <si>
    <t>30.4</t>
  </si>
  <si>
    <t>1.5</t>
  </si>
  <si>
    <t>28.0</t>
  </si>
  <si>
    <t>33.1</t>
  </si>
  <si>
    <t>34.3</t>
  </si>
  <si>
    <t>19.4</t>
  </si>
  <si>
    <t>56.5</t>
  </si>
  <si>
    <t>47.7</t>
  </si>
  <si>
    <t>161.7</t>
  </si>
  <si>
    <t>35.7</t>
  </si>
  <si>
    <t>25.7</t>
  </si>
  <si>
    <t>122.9</t>
  </si>
  <si>
    <t>126.9</t>
  </si>
  <si>
    <t>54.5</t>
  </si>
  <si>
    <t>24.9</t>
  </si>
  <si>
    <t>21.9</t>
  </si>
  <si>
    <t>38.9</t>
  </si>
  <si>
    <t>7.0</t>
  </si>
  <si>
    <t>44.6</t>
  </si>
  <si>
    <t>21.2</t>
  </si>
  <si>
    <t>56.6</t>
  </si>
  <si>
    <t>89.4</t>
  </si>
  <si>
    <t>137.5</t>
  </si>
  <si>
    <t>132.8</t>
  </si>
  <si>
    <t>6.2</t>
  </si>
  <si>
    <t>67.8</t>
  </si>
  <si>
    <t>18.3</t>
  </si>
  <si>
    <t>94.9</t>
  </si>
  <si>
    <t>35.3</t>
  </si>
  <si>
    <t>140.3</t>
  </si>
  <si>
    <t>63.7</t>
  </si>
  <si>
    <t>95.7</t>
  </si>
  <si>
    <t>25.3</t>
  </si>
  <si>
    <t>22.5</t>
  </si>
  <si>
    <t>18.0</t>
  </si>
  <si>
    <t>6.5</t>
  </si>
  <si>
    <t>56.9</t>
  </si>
  <si>
    <t>172.4</t>
  </si>
  <si>
    <t>47.3</t>
  </si>
  <si>
    <t>56.8</t>
  </si>
  <si>
    <t>44.9</t>
  </si>
  <si>
    <t>75.1</t>
  </si>
  <si>
    <t>42.5</t>
  </si>
  <si>
    <t>141.4</t>
  </si>
  <si>
    <t>76.9</t>
  </si>
  <si>
    <t>32.0</t>
  </si>
  <si>
    <t>12.1</t>
  </si>
  <si>
    <t>52.8</t>
  </si>
  <si>
    <t>38.1</t>
  </si>
  <si>
    <t>23.3</t>
  </si>
  <si>
    <t>46.9</t>
  </si>
  <si>
    <t>45.8</t>
  </si>
  <si>
    <t>7.5</t>
  </si>
  <si>
    <t>72.6</t>
  </si>
  <si>
    <t>104.3</t>
  </si>
  <si>
    <t>14.0</t>
  </si>
  <si>
    <t>57.2</t>
  </si>
  <si>
    <t>55.8</t>
  </si>
  <si>
    <t>52.5</t>
  </si>
  <si>
    <t>60.2</t>
  </si>
  <si>
    <t>170.0</t>
  </si>
  <si>
    <t>135.0</t>
  </si>
  <si>
    <t>28.8</t>
  </si>
  <si>
    <t>128.2</t>
  </si>
  <si>
    <t>28.1</t>
  </si>
  <si>
    <t>99.4</t>
  </si>
  <si>
    <t>49.3</t>
  </si>
  <si>
    <t>23.1</t>
  </si>
  <si>
    <t>60.7</t>
  </si>
  <si>
    <t>134.5</t>
  </si>
  <si>
    <t>57.0</t>
  </si>
  <si>
    <t>143.7</t>
  </si>
  <si>
    <t>133.0</t>
  </si>
  <si>
    <t>101.8</t>
  </si>
  <si>
    <t>32.4</t>
  </si>
  <si>
    <t>56.2</t>
  </si>
  <si>
    <t>40.5</t>
  </si>
  <si>
    <t>29.5</t>
  </si>
  <si>
    <t>13.5</t>
  </si>
  <si>
    <t>60.4</t>
  </si>
  <si>
    <t>21.3</t>
  </si>
  <si>
    <t>80.3</t>
  </si>
  <si>
    <t>36.2</t>
  </si>
  <si>
    <t>6.7</t>
  </si>
  <si>
    <t>178.5</t>
  </si>
  <si>
    <t>53.8</t>
  </si>
  <si>
    <t>1.0</t>
  </si>
  <si>
    <t>15.8</t>
  </si>
  <si>
    <t>138.3</t>
  </si>
  <si>
    <t>3.2</t>
  </si>
  <si>
    <t>6.6</t>
  </si>
  <si>
    <t>26.2</t>
  </si>
  <si>
    <t>20.7</t>
  </si>
  <si>
    <t>149.0</t>
  </si>
  <si>
    <t>51.0</t>
  </si>
  <si>
    <t>32.3</t>
  </si>
  <si>
    <t>67.2</t>
  </si>
  <si>
    <t>0.7</t>
  </si>
  <si>
    <t>53.6</t>
  </si>
  <si>
    <t>5.9</t>
  </si>
  <si>
    <t>143.0</t>
  </si>
  <si>
    <t>124.1</t>
  </si>
  <si>
    <t>139.1</t>
  </si>
  <si>
    <t>37.7</t>
  </si>
  <si>
    <t>8.0</t>
  </si>
  <si>
    <t>88.1</t>
  </si>
  <si>
    <t>68.0</t>
  </si>
  <si>
    <t>2.0</t>
  </si>
  <si>
    <t>26.9</t>
  </si>
  <si>
    <t>140.0</t>
  </si>
  <si>
    <t>86.7</t>
  </si>
  <si>
    <t>33.5</t>
  </si>
  <si>
    <t>144.9</t>
  </si>
  <si>
    <t>43.1</t>
  </si>
  <si>
    <t>115.8</t>
  </si>
  <si>
    <t>119.2</t>
  </si>
  <si>
    <t>132.6</t>
  </si>
  <si>
    <t>18.9</t>
  </si>
  <si>
    <t>141.2</t>
  </si>
  <si>
    <t>93.4</t>
  </si>
  <si>
    <t>87.3</t>
  </si>
  <si>
    <t>121.5</t>
  </si>
  <si>
    <t>2.9</t>
  </si>
  <si>
    <t>64.4</t>
  </si>
  <si>
    <t>147.6</t>
  </si>
  <si>
    <t>39.5</t>
  </si>
  <si>
    <t>32.8</t>
  </si>
  <si>
    <t>44.7</t>
  </si>
  <si>
    <t>137.1</t>
  </si>
  <si>
    <t>90.2</t>
  </si>
  <si>
    <t>0.3</t>
  </si>
  <si>
    <t>156.2</t>
  </si>
  <si>
    <t>21.0</t>
  </si>
  <si>
    <t>35.5</t>
  </si>
  <si>
    <t>54.8</t>
  </si>
  <si>
    <t>61.1</t>
  </si>
  <si>
    <t>2.5</t>
  </si>
  <si>
    <t>29.6</t>
  </si>
  <si>
    <t>49.6</t>
  </si>
  <si>
    <t>51.2</t>
  </si>
  <si>
    <t>1.2</t>
  </si>
  <si>
    <t>64.2</t>
  </si>
  <si>
    <t>11.8</t>
  </si>
  <si>
    <t>117.0</t>
  </si>
  <si>
    <t>36.4</t>
  </si>
  <si>
    <t>41.5</t>
  </si>
  <si>
    <t>139.8</t>
  </si>
  <si>
    <t>0.1</t>
  </si>
  <si>
    <t>109.9</t>
  </si>
  <si>
    <t>88.5</t>
  </si>
  <si>
    <t>4.1</t>
  </si>
  <si>
    <t>71.1</t>
  </si>
  <si>
    <t>53.5</t>
  </si>
  <si>
    <t>103.9</t>
  </si>
  <si>
    <t>26.3</t>
  </si>
  <si>
    <t>43.7</t>
  </si>
  <si>
    <t>38.0</t>
  </si>
  <si>
    <t>158.0</t>
  </si>
  <si>
    <t>146.7</t>
  </si>
  <si>
    <t>1.8</t>
  </si>
  <si>
    <t>27.0</t>
  </si>
  <si>
    <t>29.2</t>
  </si>
  <si>
    <t>120.6</t>
  </si>
  <si>
    <t>110.0</t>
  </si>
  <si>
    <t>69.8</t>
  </si>
  <si>
    <t>146.1</t>
  </si>
  <si>
    <t>53.1</t>
  </si>
  <si>
    <t>75.9</t>
  </si>
  <si>
    <t>20.9</t>
  </si>
  <si>
    <t>31.4</t>
  </si>
  <si>
    <t>18.5</t>
  </si>
  <si>
    <t>180.0</t>
  </si>
  <si>
    <t>72.8</t>
  </si>
  <si>
    <t>147.3</t>
  </si>
  <si>
    <t>37.1</t>
  </si>
  <si>
    <t>0.8</t>
  </si>
  <si>
    <t>162.0</t>
  </si>
  <si>
    <t>74.9</t>
  </si>
  <si>
    <t>116.6</t>
  </si>
  <si>
    <t>7.1</t>
  </si>
  <si>
    <t>45.4</t>
  </si>
  <si>
    <t>49.4</t>
  </si>
  <si>
    <t>109.1</t>
  </si>
  <si>
    <t>33.4</t>
  </si>
  <si>
    <t>31.1</t>
  </si>
  <si>
    <t>45.6</t>
  </si>
  <si>
    <t>69.2</t>
  </si>
  <si>
    <t>36.9</t>
  </si>
  <si>
    <t>56.4</t>
  </si>
  <si>
    <t>29.8</t>
  </si>
  <si>
    <t>117.4</t>
  </si>
  <si>
    <t>145.9</t>
  </si>
  <si>
    <t>163.7</t>
  </si>
  <si>
    <t>154.7</t>
  </si>
  <si>
    <t>71.5</t>
  </si>
  <si>
    <t>1.3</t>
  </si>
  <si>
    <t>83.3</t>
  </si>
  <si>
    <t>162.8</t>
  </si>
  <si>
    <t>136.2</t>
  </si>
  <si>
    <t>86.6</t>
  </si>
  <si>
    <t>Column1</t>
  </si>
  <si>
    <t>Column2</t>
  </si>
  <si>
    <t>2021-11-17 15:53:21</t>
  </si>
  <si>
    <t>2021-10-21 10:32:02</t>
  </si>
  <si>
    <t>2021-09-29 10:50:59</t>
  </si>
  <si>
    <t>2021-09-06 17:55:42</t>
  </si>
  <si>
    <t>2021-07-29 13:19:57</t>
  </si>
  <si>
    <t>2021-04-02 15:52:58</t>
  </si>
  <si>
    <t>2021-03-05 13:50:01</t>
  </si>
  <si>
    <t>2021-02-09 23:27:29</t>
  </si>
  <si>
    <t>2021-02-02 10:03:21</t>
  </si>
  <si>
    <t>2021-01-29 16:12:47</t>
  </si>
  <si>
    <t>1.9</t>
  </si>
  <si>
    <t>2020-12-29 20:32:22</t>
  </si>
  <si>
    <t>2020-12-28 17:27:53</t>
  </si>
  <si>
    <t>2020-12-22 23:23:33</t>
  </si>
  <si>
    <t>2020-11-28 16:34:11</t>
  </si>
  <si>
    <t>2020-11-07 21:27:04</t>
  </si>
  <si>
    <t>2020-10-26 15:09:10</t>
  </si>
  <si>
    <t>2020-10-22 17:39:33</t>
  </si>
  <si>
    <t>2020-10-18 10:52:43</t>
  </si>
  <si>
    <t>2020-08-30 16:08:22</t>
  </si>
  <si>
    <t>2020-08-02 16:36:25</t>
  </si>
  <si>
    <t>2020-07-20 21:25:09</t>
  </si>
  <si>
    <t>2020-05-27 17:30:18</t>
  </si>
  <si>
    <t>2020-03-26 23:27:56</t>
  </si>
  <si>
    <t>2020-03-04 20:25:59</t>
  </si>
  <si>
    <t>2020-02-10 23:48:17</t>
  </si>
  <si>
    <t>2020-01-24 11:13:31</t>
  </si>
  <si>
    <t>2020-01-21 20:07:44</t>
  </si>
  <si>
    <t>2020-01-17 21:29:49</t>
  </si>
  <si>
    <t>2019-12-21 14:30:52</t>
  </si>
  <si>
    <t>2019-11-28 20:30:54</t>
  </si>
  <si>
    <t>2019-11-28 11:55:02</t>
  </si>
  <si>
    <t>2019-11-05 11:24:51</t>
  </si>
  <si>
    <t>2019-10-10 16:16:36</t>
  </si>
  <si>
    <t>2019-09-28 10:40:20</t>
  </si>
  <si>
    <t>2019-09-14 12:39:34</t>
  </si>
  <si>
    <t>2019-09-12 12:49:48</t>
  </si>
  <si>
    <t>2019-08-24 12:02:59</t>
  </si>
  <si>
    <t>5.4</t>
  </si>
  <si>
    <t>2019-08-16 20:36:05</t>
  </si>
  <si>
    <t>2019-07-23 20:42:58</t>
  </si>
  <si>
    <t>2019-06-30 16:52:58</t>
  </si>
  <si>
    <t>2019-06-22 21:25:48</t>
  </si>
  <si>
    <t>2019-05-26 10:07:55</t>
  </si>
  <si>
    <t>2019-05-21 13:21:35</t>
  </si>
  <si>
    <t>2019-05-19 14:47:03</t>
  </si>
  <si>
    <t>2019-04-22 21:42:11</t>
  </si>
  <si>
    <t>11.4</t>
  </si>
  <si>
    <t>2019-04-14 17:54:33</t>
  </si>
  <si>
    <t>2019-04-06 11:59:09</t>
  </si>
  <si>
    <t>2019-03-15 12:26:56</t>
  </si>
  <si>
    <t>2019-02-18 10:00:43</t>
  </si>
  <si>
    <t>2019-02-01 18:17:10</t>
  </si>
  <si>
    <t>2018-12-23 23:38:03</t>
  </si>
  <si>
    <t>2018-12-18 23:48:20</t>
  </si>
  <si>
    <t>2018-11-20 17:30:28</t>
  </si>
  <si>
    <t>2018-11-17 21:48:24</t>
  </si>
  <si>
    <t>2018-09-25 14:10:33</t>
  </si>
  <si>
    <t>2018-07-25 21:55:26</t>
  </si>
  <si>
    <t>2018-06-26 17:51:53</t>
  </si>
  <si>
    <t>2018-06-02 16:44:12</t>
  </si>
  <si>
    <t>2018-04-30 13:17:57</t>
  </si>
  <si>
    <t>2018-04-21 12:06:04</t>
  </si>
  <si>
    <t>2018-04-19 14:02:27</t>
  </si>
  <si>
    <t>2018-04-19 13:39:38</t>
  </si>
  <si>
    <t>nan</t>
  </si>
  <si>
    <t>2018-02-01 12:21:36</t>
  </si>
  <si>
    <t>2018-01-06 21:24:22</t>
  </si>
  <si>
    <t>2017-12-15 13:14:37</t>
  </si>
  <si>
    <t>2017-10-23 15:31:23</t>
  </si>
  <si>
    <t>2017-10-04 12:07:05</t>
  </si>
  <si>
    <t>2017-06-30 14:26:45</t>
  </si>
  <si>
    <t>2017-06-23 20:21:55</t>
  </si>
  <si>
    <t>2017-06-20 13:41:32</t>
  </si>
  <si>
    <t>2017-04-30 21:28:28</t>
  </si>
  <si>
    <t>2017-02-18 19:48:29</t>
  </si>
  <si>
    <t>2016-11-24 14:10:34</t>
  </si>
  <si>
    <t>2016-10-01 20:23:45</t>
  </si>
  <si>
    <t>2016-09-14 15:01:51</t>
  </si>
  <si>
    <t>2016-06-27 10:02:42</t>
  </si>
  <si>
    <t>2016-05-20 11:59:46</t>
  </si>
  <si>
    <t>2016-05-16 10:09:41</t>
  </si>
  <si>
    <t>2016-04-18 11:59:10</t>
  </si>
  <si>
    <t>2016-04-10 14:57:53</t>
  </si>
  <si>
    <t>2016-03-16 23:54:20</t>
  </si>
  <si>
    <t>2016-02-06 13:55:09</t>
  </si>
  <si>
    <t>2016-01-21 16:44:54</t>
  </si>
  <si>
    <t>2015-10-13 12:23:08</t>
  </si>
  <si>
    <t>2015-09-08 13:46:42</t>
  </si>
  <si>
    <t>2015-09-02 20:10:30</t>
  </si>
  <si>
    <t>2015-05-07 20:34:34</t>
  </si>
  <si>
    <t>2015-04-30 10:21:01</t>
  </si>
  <si>
    <t>2015-03-30 21:33:52</t>
  </si>
  <si>
    <t>2015-02-26 22:06:24</t>
  </si>
  <si>
    <t>2015-02-17 13:19:50</t>
  </si>
  <si>
    <t>2015-01-09 10:41:11</t>
  </si>
  <si>
    <t>2015-01-02 13:39:19</t>
  </si>
  <si>
    <t>2014-11-28 11:47:18</t>
  </si>
  <si>
    <t>2014-11-26 23:16:51</t>
  </si>
  <si>
    <t>2014-11-26 17:40:16</t>
  </si>
  <si>
    <t>2014-11-04 20:13:30</t>
  </si>
  <si>
    <t>2014-10-14 10:25:03</t>
  </si>
  <si>
    <t>2014-05-16 20:06:28</t>
  </si>
  <si>
    <t>2014-05-16 12:42:48</t>
  </si>
  <si>
    <t>2014-05-08 19:42:37</t>
  </si>
  <si>
    <t>2014-03-29 13:45:41</t>
  </si>
  <si>
    <t>2014-01-12 16:00:48</t>
  </si>
  <si>
    <t>2014-01-08 17:05:34</t>
  </si>
  <si>
    <t>2013-10-12 16:06:45</t>
  </si>
  <si>
    <t>2012-11-20 20:37:31</t>
  </si>
  <si>
    <t>2012-10-19 16:26:22</t>
  </si>
  <si>
    <t>2012-10-02 16:38:38</t>
  </si>
  <si>
    <t>2012-09-18 19:34:39</t>
  </si>
  <si>
    <t>2012-08-26 14:55:47</t>
  </si>
  <si>
    <t>2012-05-15 11:04:17</t>
  </si>
  <si>
    <t>2012-02-04 14:42:51</t>
  </si>
  <si>
    <t>2012-01-15 12:26:20</t>
  </si>
  <si>
    <t>2011-09-13 23:36:47</t>
  </si>
  <si>
    <t>2011-03-01 10:37:54</t>
  </si>
  <si>
    <t>2010-12-25 23:24:00</t>
  </si>
  <si>
    <t>2010-09-03 12:04:58</t>
  </si>
  <si>
    <t>2010-07-06 23:54:43</t>
  </si>
  <si>
    <t>2010-03-08 22:02:07</t>
  </si>
  <si>
    <t>2010-02-28 22:24:50</t>
  </si>
  <si>
    <t>2010-01-15 19:17:54</t>
  </si>
  <si>
    <t>2009-11-21 20:53:00</t>
  </si>
  <si>
    <t>2009-08-23 21:17:19</t>
  </si>
  <si>
    <t>2009-06-27 13:08:05</t>
  </si>
  <si>
    <t>2009-04-10 18:42:45</t>
  </si>
  <si>
    <t>2009-02-07 19:51:32</t>
  </si>
  <si>
    <t>2008-12-24 15:51:58</t>
  </si>
  <si>
    <t>2008-11-24 22:01:19</t>
  </si>
  <si>
    <t>2008-07-23 14:45:25</t>
  </si>
  <si>
    <t>2008-07-08 15:55:30</t>
  </si>
  <si>
    <t>2008-07-01 17:40:19</t>
  </si>
  <si>
    <t>2008-05-24 10:18:10</t>
  </si>
  <si>
    <t>2008-03-15 11:29:55</t>
  </si>
  <si>
    <t>2008-02-17 12:19:16</t>
  </si>
  <si>
    <t>2007-09-22 17:57:12</t>
  </si>
  <si>
    <t>2007-04-18 12:44:23</t>
  </si>
  <si>
    <t>2006-10-14 18:10:49</t>
  </si>
  <si>
    <t>2006-07-15 23:55:45</t>
  </si>
  <si>
    <t>2006-07-15 15:22:49</t>
  </si>
  <si>
    <t>2006-01-10 23:25:28</t>
  </si>
  <si>
    <t>2005-12-29 10:05:35</t>
  </si>
  <si>
    <t>2005-12-03 12:45:49</t>
  </si>
  <si>
    <t>2005-08-09 14:35:45</t>
  </si>
  <si>
    <t>2005-01-02 23:09:51</t>
  </si>
  <si>
    <t>2004-10-07 13:14:43</t>
  </si>
  <si>
    <t>2004-06-05 20:34:10</t>
  </si>
  <si>
    <t>2003-11-10 13:54:06</t>
  </si>
  <si>
    <t>2003-09-27 12:59:02</t>
  </si>
  <si>
    <t>1998-01-04 23:00:27</t>
  </si>
  <si>
    <t>2022-07-08 01:36:37</t>
  </si>
  <si>
    <t>130.1E</t>
  </si>
  <si>
    <t>2.7e10</t>
  </si>
  <si>
    <t>2022-07-07 01:49:26</t>
  </si>
  <si>
    <t>41.7S</t>
  </si>
  <si>
    <t>73.4e10</t>
  </si>
  <si>
    <t>2022-06-30 04:02:57</t>
  </si>
  <si>
    <t>31.9S</t>
  </si>
  <si>
    <t>12.9W</t>
  </si>
  <si>
    <t>9.1e10</t>
  </si>
  <si>
    <t>2022-06-26 20:16:26</t>
  </si>
  <si>
    <t>69.7S</t>
  </si>
  <si>
    <t>164.7E</t>
  </si>
  <si>
    <t>6.5e10</t>
  </si>
  <si>
    <t>2022-06-14 13:12:28</t>
  </si>
  <si>
    <t>4.6N</t>
  </si>
  <si>
    <t>39.1W</t>
  </si>
  <si>
    <t>2022-06-07 22:53:17</t>
  </si>
  <si>
    <t>127.1W</t>
  </si>
  <si>
    <t>3.1e10</t>
  </si>
  <si>
    <t>2022-05-24 02:38:20</t>
  </si>
  <si>
    <t>16.3N</t>
  </si>
  <si>
    <t>30.4W</t>
  </si>
  <si>
    <t>12.6e10</t>
  </si>
  <si>
    <t>2022-04-21 22:15:28</t>
  </si>
  <si>
    <t>55.5S</t>
  </si>
  <si>
    <t>68.9W</t>
  </si>
  <si>
    <t>3.9e10</t>
  </si>
  <si>
    <t>2022-04-12 21:59:12</t>
  </si>
  <si>
    <t>8.2S</t>
  </si>
  <si>
    <t>57.8E</t>
  </si>
  <si>
    <t>5.2e10</t>
  </si>
  <si>
    <t>2022-04-04 00:30:39</t>
  </si>
  <si>
    <t>64.3W</t>
  </si>
  <si>
    <t>2022-03-30 18:19:18</t>
  </si>
  <si>
    <t>45.9S</t>
  </si>
  <si>
    <t>171.4W</t>
  </si>
  <si>
    <t>2.0e10</t>
  </si>
  <si>
    <t>2022-03-28 10:20:24</t>
  </si>
  <si>
    <t>7.7S</t>
  </si>
  <si>
    <t>74.3E</t>
  </si>
  <si>
    <t>37.8e10</t>
  </si>
  <si>
    <t>2022-03-24 03:43:42</t>
  </si>
  <si>
    <t>20.6W</t>
  </si>
  <si>
    <t>7.6e10</t>
  </si>
  <si>
    <t>2022-03-11 21:22:46</t>
  </si>
  <si>
    <t>70.0N</t>
  </si>
  <si>
    <t>9.1W</t>
  </si>
  <si>
    <t>185.1e10</t>
  </si>
  <si>
    <t>2022-03-06 15:06:15</t>
  </si>
  <si>
    <t>99.5W</t>
  </si>
  <si>
    <t>2022-03-03 00:03:03</t>
  </si>
  <si>
    <t>50.4S</t>
  </si>
  <si>
    <t>45.9E</t>
  </si>
  <si>
    <t>2.1e10</t>
  </si>
  <si>
    <t>2022-02-17 12:08:06</t>
  </si>
  <si>
    <t>38.9W</t>
  </si>
  <si>
    <t>2022-02-17 03:53:24</t>
  </si>
  <si>
    <t>5.4N</t>
  </si>
  <si>
    <t>2022-02-07 20:06:26</t>
  </si>
  <si>
    <t>11.4E</t>
  </si>
  <si>
    <t>348.0e10</t>
  </si>
  <si>
    <t>2022-02-03 19:50:40</t>
  </si>
  <si>
    <t>13.3S</t>
  </si>
  <si>
    <t>142.2E</t>
  </si>
  <si>
    <t>15.2e10</t>
  </si>
  <si>
    <t>2022-01-30 02:06:18</t>
  </si>
  <si>
    <t>38.0W</t>
  </si>
  <si>
    <t>5.4e10</t>
  </si>
  <si>
    <t>2022-01-28 05:04:45</t>
  </si>
  <si>
    <t>34.1e10</t>
  </si>
  <si>
    <t>2022-01-11 03:33:13</t>
  </si>
  <si>
    <t>58.4S</t>
  </si>
  <si>
    <t>160.2W</t>
  </si>
  <si>
    <t>126.4e10</t>
  </si>
  <si>
    <t>2022-01-01 20:23:04</t>
  </si>
  <si>
    <t>66.1N</t>
  </si>
  <si>
    <t>152.6W</t>
  </si>
  <si>
    <t>14.5e10</t>
  </si>
  <si>
    <t>2021-12-29 03:15:35</t>
  </si>
  <si>
    <t>115.0E</t>
  </si>
  <si>
    <t>2021-12-23 21:27:58</t>
  </si>
  <si>
    <t>29.6W</t>
  </si>
  <si>
    <t>2021-12-20 23:15:55</t>
  </si>
  <si>
    <t>60.3E</t>
  </si>
  <si>
    <t>3.2e10</t>
  </si>
  <si>
    <t>2021-12-10 01:19:06</t>
  </si>
  <si>
    <t>5.0e10</t>
  </si>
  <si>
    <t>2021-11-28 18:06:50</t>
  </si>
  <si>
    <t>32.6N</t>
  </si>
  <si>
    <t>113.5E</t>
  </si>
  <si>
    <t>4.0e10</t>
  </si>
  <si>
    <t>2.4e10</t>
  </si>
  <si>
    <t>2021-11-08 05:28:28</t>
  </si>
  <si>
    <t>3.3e10</t>
  </si>
  <si>
    <t>2021-10-28 09:10:30</t>
  </si>
  <si>
    <t>3.0e10</t>
  </si>
  <si>
    <t>3.7e10</t>
  </si>
  <si>
    <t>2021-10-20 08:41:50</t>
  </si>
  <si>
    <t>6.0e10</t>
  </si>
  <si>
    <t>2021-10-20 00:43:57</t>
  </si>
  <si>
    <t>13.7e10</t>
  </si>
  <si>
    <t>2021-07-30 08:06:34</t>
  </si>
  <si>
    <t>14.6e10</t>
  </si>
  <si>
    <t>2021-07-07 13:41:14</t>
  </si>
  <si>
    <t>2021-07-05 03:46:24</t>
  </si>
  <si>
    <t>74e10</t>
  </si>
  <si>
    <t>2021-06-09 05:43:59</t>
  </si>
  <si>
    <t>2.3e10</t>
  </si>
  <si>
    <t>2021-05-16 15:51:08</t>
  </si>
  <si>
    <t>3.8e10</t>
  </si>
  <si>
    <t>2021-05-06 05:54:27</t>
  </si>
  <si>
    <t>2021-05-02 14:12:49</t>
  </si>
  <si>
    <t>2.5e10</t>
  </si>
  <si>
    <t>2021-04-13 02:16:47</t>
  </si>
  <si>
    <t>2021-03-06 08:43:06</t>
  </si>
  <si>
    <t>14.1e10</t>
  </si>
  <si>
    <t>2021-02-28 03:47:37</t>
  </si>
  <si>
    <t>2.8e10</t>
  </si>
  <si>
    <t>2021-01-31 02:59:39</t>
  </si>
  <si>
    <t>26.7e10</t>
  </si>
  <si>
    <t>-.6</t>
  </si>
  <si>
    <t>7.7e10</t>
  </si>
  <si>
    <t>2021-01-25 03:01:37</t>
  </si>
  <si>
    <t>7.5e10</t>
  </si>
  <si>
    <t>2021-01-24 07:33:43</t>
  </si>
  <si>
    <t>6.1e10</t>
  </si>
  <si>
    <t>4.9e10</t>
  </si>
  <si>
    <t>5.7e10</t>
  </si>
  <si>
    <t>489.8e10</t>
  </si>
  <si>
    <t>2.6e10</t>
  </si>
  <si>
    <t>2020-11-25 12:20:50</t>
  </si>
  <si>
    <t>11.1e10</t>
  </si>
  <si>
    <t>11.4e10</t>
  </si>
  <si>
    <t>2020-10-23 20:51:39</t>
  </si>
  <si>
    <t>8.0e10</t>
  </si>
  <si>
    <t>4.4e10</t>
  </si>
  <si>
    <t>2020-10-21 18:57:33</t>
  </si>
  <si>
    <t>2.2e10</t>
  </si>
  <si>
    <t>2020-10-21 06:38:49</t>
  </si>
  <si>
    <t>2020-10-19 07:05:47</t>
  </si>
  <si>
    <t>3.6e10</t>
  </si>
  <si>
    <t>2020-09-18 08:05:27</t>
  </si>
  <si>
    <t>4.1e10</t>
  </si>
  <si>
    <t>6.4e10</t>
  </si>
  <si>
    <t>7.4e10</t>
  </si>
  <si>
    <t>2020-07-22 02:55:40</t>
  </si>
  <si>
    <t>2020-07-12 07:50:32</t>
  </si>
  <si>
    <t>2020-05-18 01:11:09</t>
  </si>
  <si>
    <t>16.2e10</t>
  </si>
  <si>
    <t>2020-05-12 23:22:56</t>
  </si>
  <si>
    <t>8.3e10</t>
  </si>
  <si>
    <t>2020-05-09 09:37:15</t>
  </si>
  <si>
    <t>2020-05-09 02:56:11</t>
  </si>
  <si>
    <t>2020-04-28 05:43:17</t>
  </si>
  <si>
    <t>2020-04-18 13:08:38</t>
  </si>
  <si>
    <t>2020-04-14 11:11:16</t>
  </si>
  <si>
    <t>12.4e10</t>
  </si>
  <si>
    <t>2020-03-23 16:51:51</t>
  </si>
  <si>
    <t>13.3e10</t>
  </si>
  <si>
    <t>2020-03-22 06:44:29</t>
  </si>
  <si>
    <t>39.4e10</t>
  </si>
  <si>
    <t>2020-02-28 09:30:34</t>
  </si>
  <si>
    <t>11.5e10</t>
  </si>
  <si>
    <t>2020-02-24 22:21:28</t>
  </si>
  <si>
    <t>2020-01-27 05:39:15</t>
  </si>
  <si>
    <t>9.7e10</t>
  </si>
  <si>
    <t>2020-01-16 09:31:42</t>
  </si>
  <si>
    <t>5.9e10</t>
  </si>
  <si>
    <t>2020-01-15 06:31:39</t>
  </si>
  <si>
    <t>19.6e10</t>
  </si>
  <si>
    <t>2020-01-06 11:03:50</t>
  </si>
  <si>
    <t>4.5e10</t>
  </si>
  <si>
    <t>2019-12-11 01:19:11</t>
  </si>
  <si>
    <t>2019-12-06 10:19:57</t>
  </si>
  <si>
    <t>4.6e10</t>
  </si>
  <si>
    <t>2019-12-03 06:46:27</t>
  </si>
  <si>
    <t>4.2e10</t>
  </si>
  <si>
    <t>2019-11-28 13:22:10</t>
  </si>
  <si>
    <t>11.0e10</t>
  </si>
  <si>
    <t>2019-10-22 22:21:15</t>
  </si>
  <si>
    <t>20.6e10</t>
  </si>
  <si>
    <t>2019-09-27 13:35:46</t>
  </si>
  <si>
    <t>3.4e10</t>
  </si>
  <si>
    <t>10.9e10</t>
  </si>
  <si>
    <t>2019-09-13 02:02:04</t>
  </si>
  <si>
    <t>16.9e10</t>
  </si>
  <si>
    <t>2019-09-12 02:34:58</t>
  </si>
  <si>
    <t>2019-08-22 21:47:29</t>
  </si>
  <si>
    <t>25.5e10</t>
  </si>
  <si>
    <t>2019-06-30 08:11:29</t>
  </si>
  <si>
    <t>294.7e10</t>
  </si>
  <si>
    <t>2019-06-20 06:07:32</t>
  </si>
  <si>
    <t>2019-05-25 06:44:04</t>
  </si>
  <si>
    <t>2019-05-22 15:16:49</t>
  </si>
  <si>
    <t>9.5e10</t>
  </si>
  <si>
    <t>65.6e10</t>
  </si>
  <si>
    <t>2019-05-12 22:41:48</t>
  </si>
  <si>
    <t>2019-05-04 15:35:46</t>
  </si>
  <si>
    <t>2.9e10</t>
  </si>
  <si>
    <t>7.0e10</t>
  </si>
  <si>
    <t>2019-04-04 22:19:01</t>
  </si>
  <si>
    <t>2019-03-27 12:50:34</t>
  </si>
  <si>
    <t>2019-03-19 02:06:39</t>
  </si>
  <si>
    <t>195.8e10</t>
  </si>
  <si>
    <t>57.9e10</t>
  </si>
  <si>
    <t>2019-01-29 20:47:20</t>
  </si>
  <si>
    <t>2019-01-22 09:18:01</t>
  </si>
  <si>
    <t>8.9e10</t>
  </si>
  <si>
    <t>3.13e13</t>
  </si>
  <si>
    <t>42.2e10</t>
  </si>
  <si>
    <t>22.0e10</t>
  </si>
  <si>
    <t>2018-11-15 08:02:44</t>
  </si>
  <si>
    <t>2018-11-14 04:03:47</t>
  </si>
  <si>
    <t>2018-10-24 21:19:07</t>
  </si>
  <si>
    <t>4.7e10</t>
  </si>
  <si>
    <t>2018-10-22 07:11:03</t>
  </si>
  <si>
    <t>2018-10-05 00:27:04</t>
  </si>
  <si>
    <t>80.6e10</t>
  </si>
  <si>
    <t>2018-09-25 00:16:59</t>
  </si>
  <si>
    <t>5.3e10</t>
  </si>
  <si>
    <t>2018-09-20 18:29:03</t>
  </si>
  <si>
    <t>2018-09-17 01:08:02</t>
  </si>
  <si>
    <t>15.0e10</t>
  </si>
  <si>
    <t>2018-09-13 00:51:21</t>
  </si>
  <si>
    <t>2018-08-27 04:36:45</t>
  </si>
  <si>
    <t>2018-08-21 12:26:14</t>
  </si>
  <si>
    <t>2018-07-27 09:35:14</t>
  </si>
  <si>
    <t>10.5e10</t>
  </si>
  <si>
    <t>87.7e10</t>
  </si>
  <si>
    <t>2018-07-17 15:17:37</t>
  </si>
  <si>
    <t>21.1e10</t>
  </si>
  <si>
    <t>2018-06-21 01:16:20</t>
  </si>
  <si>
    <t>122.4e10</t>
  </si>
  <si>
    <t>37.5e10</t>
  </si>
  <si>
    <t>2018-05-12 03:26:46</t>
  </si>
  <si>
    <t>19.3e10</t>
  </si>
  <si>
    <t>2018-05-08 02:27:13</t>
  </si>
  <si>
    <t>7.3e10</t>
  </si>
  <si>
    <t>2018-05-03 07:23:59</t>
  </si>
  <si>
    <t>7.2e10</t>
  </si>
  <si>
    <t>51.2e10</t>
  </si>
  <si>
    <t>2018-04-07 03:05:09</t>
  </si>
  <si>
    <t>8.6e10</t>
  </si>
  <si>
    <t>2018-02-21 01:28:03</t>
  </si>
  <si>
    <t>7.1e10</t>
  </si>
  <si>
    <t>2018-02-15 13:38:22</t>
  </si>
  <si>
    <t>2018-02-12 02:15:19</t>
  </si>
  <si>
    <t>2018-02-08 22:21:41</t>
  </si>
  <si>
    <t>25.9e10</t>
  </si>
  <si>
    <t>19.0e10</t>
  </si>
  <si>
    <t>2018-01-22 22:06:30</t>
  </si>
  <si>
    <t>2018-01-15 02:18:38</t>
  </si>
  <si>
    <t>19.9e10</t>
  </si>
  <si>
    <t>2018-01-06 18:24:28</t>
  </si>
  <si>
    <t>2017-12-31 09:36:10</t>
  </si>
  <si>
    <t>2017-12-29 12:47:31</t>
  </si>
  <si>
    <t>2017-12-28 17:45:44</t>
  </si>
  <si>
    <t>311.4e10</t>
  </si>
  <si>
    <t>2017-11-19 04:17:32</t>
  </si>
  <si>
    <t>2017-10-26 22:05:35</t>
  </si>
  <si>
    <t>55.8e10</t>
  </si>
  <si>
    <t>2017-10-15 04:33:16</t>
  </si>
  <si>
    <t>2017-10-09 12:51:48</t>
  </si>
  <si>
    <t>19.2e10</t>
  </si>
  <si>
    <t>2017-09-05 05:11:27</t>
  </si>
  <si>
    <t>2017-07-31 22:01:35</t>
  </si>
  <si>
    <t>5.8e10</t>
  </si>
  <si>
    <t>2017-07-23 06:12:38</t>
  </si>
  <si>
    <t>3.5e10</t>
  </si>
  <si>
    <t>2017-07-13 09:30:36</t>
  </si>
  <si>
    <t>9.4e10</t>
  </si>
  <si>
    <t>18.4e10</t>
  </si>
  <si>
    <t>63.6e10</t>
  </si>
  <si>
    <t>2017-05-24 07:03:03</t>
  </si>
  <si>
    <t>9.0e10</t>
  </si>
  <si>
    <t>2017-05-22 17:44:39</t>
  </si>
  <si>
    <t>2017-05-14 09:30:35</t>
  </si>
  <si>
    <t>2017-03-11 04:51:21</t>
  </si>
  <si>
    <t>126.3e10</t>
  </si>
  <si>
    <t>2017-03-09 04:16:37</t>
  </si>
  <si>
    <t>40.0e10</t>
  </si>
  <si>
    <t>2017-03-08 22:21:59</t>
  </si>
  <si>
    <t>2017-02-25 01:22:59</t>
  </si>
  <si>
    <t>2017-02-22 18:47:30</t>
  </si>
  <si>
    <t>29.5e10</t>
  </si>
  <si>
    <t>2017-02-07 17:37:31</t>
  </si>
  <si>
    <t>2017-02-06 06:09:59</t>
  </si>
  <si>
    <t>6.6e10</t>
  </si>
  <si>
    <t>2016-12-23 03:29:09</t>
  </si>
  <si>
    <t>2016-12-07 04:51:39</t>
  </si>
  <si>
    <t>11.7e10</t>
  </si>
  <si>
    <t>2016-11-29 08:05:38</t>
  </si>
  <si>
    <t>13.8e10</t>
  </si>
  <si>
    <t>2016-11-03 17:14:29</t>
  </si>
  <si>
    <t>2016-09-22 04:57:49</t>
  </si>
  <si>
    <t>2016-08-27 21:45:13</t>
  </si>
  <si>
    <t>14.2e10</t>
  </si>
  <si>
    <t>2016-08-11 05:59:58</t>
  </si>
  <si>
    <t>2016-08-05 18:02:44</t>
  </si>
  <si>
    <t>12.1e10</t>
  </si>
  <si>
    <t>2016-07-21 00:48:53</t>
  </si>
  <si>
    <t>2016-07-05 01:24:26</t>
  </si>
  <si>
    <t>15.3e10</t>
  </si>
  <si>
    <t>45.8e10</t>
  </si>
  <si>
    <t>2016-06-05 06:12:55</t>
  </si>
  <si>
    <t>33.1e10</t>
  </si>
  <si>
    <t>2016-06-02 10:56:32</t>
  </si>
  <si>
    <t>17.2e10</t>
  </si>
  <si>
    <t>2016-05-29 12:14:55</t>
  </si>
  <si>
    <t>6.9e10</t>
  </si>
  <si>
    <t>51.9e10</t>
  </si>
  <si>
    <t>2016-05-13 00:34:01</t>
  </si>
  <si>
    <t>10.1e10</t>
  </si>
  <si>
    <t>2016-04-24 05:39:24</t>
  </si>
  <si>
    <t>22.4e10</t>
  </si>
  <si>
    <t>2016-04-12 09:51:40</t>
  </si>
  <si>
    <t>65.5e10</t>
  </si>
  <si>
    <t>2016-03-03 01:32:43</t>
  </si>
  <si>
    <t>2016-02-23 03:59:13</t>
  </si>
  <si>
    <t>2016-02-21 05:58:53</t>
  </si>
  <si>
    <t>36.9e10</t>
  </si>
  <si>
    <t>2016-02-19 08:15:02</t>
  </si>
  <si>
    <t>20.2e10</t>
  </si>
  <si>
    <t>2016-02-13 00:10:13</t>
  </si>
  <si>
    <t>3.1N</t>
  </si>
  <si>
    <t>117.9E</t>
  </si>
  <si>
    <t>5.1e10</t>
  </si>
  <si>
    <t>685.3e10</t>
  </si>
  <si>
    <t>2016-01-27 09:59:16</t>
  </si>
  <si>
    <t>2015-12-30 13:07:50</t>
  </si>
  <si>
    <t>2015-12-21 02:32:48</t>
  </si>
  <si>
    <t>2015-12-08 00:34:23</t>
  </si>
  <si>
    <t>19.7e10</t>
  </si>
  <si>
    <t>2015-11-13 14:59:27</t>
  </si>
  <si>
    <t>10.2e10</t>
  </si>
  <si>
    <t>2015-11-02 21:34:20</t>
  </si>
  <si>
    <t>7.8e10</t>
  </si>
  <si>
    <t>2015-10-31 11:34:30</t>
  </si>
  <si>
    <t>2015-10-30 07:07:12</t>
  </si>
  <si>
    <t>85.0S</t>
  </si>
  <si>
    <t>161.7W</t>
  </si>
  <si>
    <t>18.0e10</t>
  </si>
  <si>
    <t>2015-10-11 00:07:46</t>
  </si>
  <si>
    <t>2015-10-10 09:57:51</t>
  </si>
  <si>
    <t>2015-10-04 21:02:17</t>
  </si>
  <si>
    <t>2015-09-17 21:03:14</t>
  </si>
  <si>
    <t>9.8e10</t>
  </si>
  <si>
    <t>2015-09-14 23:50:50</t>
  </si>
  <si>
    <t>2015-09-07 01:41:19</t>
  </si>
  <si>
    <t>179.8e10</t>
  </si>
  <si>
    <t>2015-08-04 10:24:59</t>
  </si>
  <si>
    <t>9.6S</t>
  </si>
  <si>
    <t>125.9E</t>
  </si>
  <si>
    <t>2015-07-19 07:06:26</t>
  </si>
  <si>
    <t>2015-07-12 22:23:14</t>
  </si>
  <si>
    <t>2015-07-04 01:40:11</t>
  </si>
  <si>
    <t>5.6e10</t>
  </si>
  <si>
    <t>2015-06-14 03:03:06</t>
  </si>
  <si>
    <t>2015-06-12 17:03:35</t>
  </si>
  <si>
    <t>17.6e10</t>
  </si>
  <si>
    <t>2015-06-10 17:43:03</t>
  </si>
  <si>
    <t>38.4e10</t>
  </si>
  <si>
    <t>2015-06-02 08:44:50</t>
  </si>
  <si>
    <t>38.0e10</t>
  </si>
  <si>
    <t>2015-05-20 10:20:41</t>
  </si>
  <si>
    <t>2015-05-18 17:13:51</t>
  </si>
  <si>
    <t>4.3e10</t>
  </si>
  <si>
    <t>2015-05-10 07:45:01</t>
  </si>
  <si>
    <t>14.3e10</t>
  </si>
  <si>
    <t>2015-04-21 01:42:51</t>
  </si>
  <si>
    <t>8.8e10</t>
  </si>
  <si>
    <t>2015-04-10 01:14:27</t>
  </si>
  <si>
    <t>2015-04-08 04:06:31</t>
  </si>
  <si>
    <t>17.3e10</t>
  </si>
  <si>
    <t>2015-04-03 01:39:38</t>
  </si>
  <si>
    <t>2015-03-18 00:04:50</t>
  </si>
  <si>
    <t>2015-03-11 06:18:59</t>
  </si>
  <si>
    <t>2015-03-08 04:26:28</t>
  </si>
  <si>
    <t>2015-03-04 04:30:05</t>
  </si>
  <si>
    <t>5.5e10</t>
  </si>
  <si>
    <t>18.8e10</t>
  </si>
  <si>
    <t>2015-02-25 10:53:24</t>
  </si>
  <si>
    <t>2015-01-09 17:31:47</t>
  </si>
  <si>
    <t>13.9e10</t>
  </si>
  <si>
    <t>2015-01-07 01:05:59</t>
  </si>
  <si>
    <t>13.6e10</t>
  </si>
  <si>
    <t>2014-12-13 02:53:52</t>
  </si>
  <si>
    <t>2014-12-12 06:48:11</t>
  </si>
  <si>
    <t>2014-12-09 21:19:18</t>
  </si>
  <si>
    <t>70.0e10</t>
  </si>
  <si>
    <t>2014-11-27 12:12:52</t>
  </si>
  <si>
    <t>11.8e10</t>
  </si>
  <si>
    <t>15.6e10</t>
  </si>
  <si>
    <t>2014-10-21 18:55:37</t>
  </si>
  <si>
    <t>2014-10-17 14:07:36</t>
  </si>
  <si>
    <t>2014-10-06 20:02:15</t>
  </si>
  <si>
    <t>2014-09-09 18:55:46</t>
  </si>
  <si>
    <t>2014-09-05 21:37:26</t>
  </si>
  <si>
    <t>2014-08-29 23:15:39</t>
  </si>
  <si>
    <t>2014-08-28 03:07:45</t>
  </si>
  <si>
    <t>2014-08-23 06:29:41</t>
  </si>
  <si>
    <t>381.9e10</t>
  </si>
  <si>
    <t>2014-07-29 07:38:07</t>
  </si>
  <si>
    <t>2014-07-29 03:07:43</t>
  </si>
  <si>
    <t>2014-06-28 02:40:07</t>
  </si>
  <si>
    <t>24.5e10</t>
  </si>
  <si>
    <t>2014-06-26 05:54:41</t>
  </si>
  <si>
    <t>2014-05-29 01:12:36</t>
  </si>
  <si>
    <t>30.9e10</t>
  </si>
  <si>
    <t>105e10</t>
  </si>
  <si>
    <t>2014-03-18 11:02:37</t>
  </si>
  <si>
    <t>54e10</t>
  </si>
  <si>
    <t>2014-03-03 15:00:21</t>
  </si>
  <si>
    <t>2014-02-18 12:50:44</t>
  </si>
  <si>
    <t>2014-02-13 06:47:42</t>
  </si>
  <si>
    <t>63e10</t>
  </si>
  <si>
    <t>2014-01-15 02:46:19</t>
  </si>
  <si>
    <t>14.0e10</t>
  </si>
  <si>
    <t>2013-12-23 08:30:57</t>
  </si>
  <si>
    <t>14.7e10</t>
  </si>
  <si>
    <t>2013-12-08 03:10:09</t>
  </si>
  <si>
    <t>2013-11-21 01:50:35</t>
  </si>
  <si>
    <t>161.0e10</t>
  </si>
  <si>
    <t>2013-10-09 17:27:36</t>
  </si>
  <si>
    <t>2013-09-24 15:31:16</t>
  </si>
  <si>
    <t>16.0e10</t>
  </si>
  <si>
    <t>2013-08-12 18:08:02</t>
  </si>
  <si>
    <t>2013-07-31 07:00:38</t>
  </si>
  <si>
    <t>2013-07-31 03:50:14</t>
  </si>
  <si>
    <t>2013-07-30 02:36:58</t>
  </si>
  <si>
    <t>39.0e10</t>
  </si>
  <si>
    <t>2013-07-27 08:30:36</t>
  </si>
  <si>
    <t>12.0e10</t>
  </si>
  <si>
    <t>2013-07-26 11:32:26</t>
  </si>
  <si>
    <t>2013-07-18 00:46:37</t>
  </si>
  <si>
    <t>2013-06-13 02:51:14</t>
  </si>
  <si>
    <t>2013-06-01 22:49:48</t>
  </si>
  <si>
    <t>2013-05-14 23:20:21</t>
  </si>
  <si>
    <t>2013-04-30 08:40:38</t>
  </si>
  <si>
    <t>511e10</t>
  </si>
  <si>
    <t>2013-04-21 06:23:12</t>
  </si>
  <si>
    <t>106.6e10</t>
  </si>
  <si>
    <t>2013-03-12 10:32:59</t>
  </si>
  <si>
    <t>2013-02-20 13:13:07</t>
  </si>
  <si>
    <t>2013-02-15 03:20:33</t>
  </si>
  <si>
    <t>+12.8</t>
  </si>
  <si>
    <t>3.75e14</t>
  </si>
  <si>
    <t>2013-02-07 13:12:24</t>
  </si>
  <si>
    <t>2013-01-25 07:40:18</t>
  </si>
  <si>
    <t>340e10</t>
  </si>
  <si>
    <t>2013-01-12 03:04:21</t>
  </si>
  <si>
    <t>4.8e10</t>
  </si>
  <si>
    <t>2012-12-30 07:25:35</t>
  </si>
  <si>
    <t>19.8e10</t>
  </si>
  <si>
    <t>2012-12-18 11:19:17</t>
  </si>
  <si>
    <t>2012-11-20 06:25:11</t>
  </si>
  <si>
    <t>2012-10-25 15:57:19</t>
  </si>
  <si>
    <t>2012-10-09 00:54:55</t>
  </si>
  <si>
    <t>21.0e10</t>
  </si>
  <si>
    <t>2012-10-03 22:50:12</t>
  </si>
  <si>
    <t>28.0e10</t>
  </si>
  <si>
    <t>47.0e10</t>
  </si>
  <si>
    <t>2012-09-28 05:44:12</t>
  </si>
  <si>
    <t>24.4e10</t>
  </si>
  <si>
    <t>2012-09-11 22:07:30</t>
  </si>
  <si>
    <t>2012-09-10 01:03:32</t>
  </si>
  <si>
    <t>2012-08-27 06:57:43</t>
  </si>
  <si>
    <t>6.8e10</t>
  </si>
  <si>
    <t>24.9e10</t>
  </si>
  <si>
    <t>2012-08-13 05:31:53</t>
  </si>
  <si>
    <t>2012-07-27 04:19:50</t>
  </si>
  <si>
    <t>2012-07-25 07:48:20</t>
  </si>
  <si>
    <t>2012-06-05 07:44:54</t>
  </si>
  <si>
    <t>2012-05-25 11:31:24</t>
  </si>
  <si>
    <t>2012-05-22 08:31:42</t>
  </si>
  <si>
    <t>13.2e10</t>
  </si>
  <si>
    <t>2012-05-04 21:54:49</t>
  </si>
  <si>
    <t>22.9e10</t>
  </si>
  <si>
    <t>2012-04-23 22:01:10</t>
  </si>
  <si>
    <t>2012-04-21 16:08:23</t>
  </si>
  <si>
    <t>2012-04-19 22:12:10</t>
  </si>
  <si>
    <t>2012-04-02 16:50:33</t>
  </si>
  <si>
    <t>2012-03-12 06:40:44</t>
  </si>
  <si>
    <t>9.9e10</t>
  </si>
  <si>
    <t>2012-03-03 21:28:24</t>
  </si>
  <si>
    <t>2012-03-01 03:12:40</t>
  </si>
  <si>
    <t>2012-02-24 19:11:41</t>
  </si>
  <si>
    <t>2012-02-17 10:47:16</t>
  </si>
  <si>
    <t>15.4e10</t>
  </si>
  <si>
    <t>2012-02-16 04:50:52</t>
  </si>
  <si>
    <t>151.8E</t>
  </si>
  <si>
    <t>2012-02-12 05:25:52</t>
  </si>
  <si>
    <t>2012-01-11 02:23:15</t>
  </si>
  <si>
    <t>8.5e10</t>
  </si>
  <si>
    <t>2011-12-19 11:35:39</t>
  </si>
  <si>
    <t>13.5e10</t>
  </si>
  <si>
    <t>2011-12-14 05:01:38</t>
  </si>
  <si>
    <t>2011-12-11 17:29:33</t>
  </si>
  <si>
    <t>2011-11-20 05:25:05</t>
  </si>
  <si>
    <t>2011-10-12 07:13:20</t>
  </si>
  <si>
    <t>6.7e10</t>
  </si>
  <si>
    <t>2011-08-31 09:44:13</t>
  </si>
  <si>
    <t>2011-08-20 20:01:37</t>
  </si>
  <si>
    <t>2011-08-18 14:55:45</t>
  </si>
  <si>
    <t>2011-08-11 02:56:08</t>
  </si>
  <si>
    <t>2011-08-04 07:25:57</t>
  </si>
  <si>
    <t>2011-07-27 23:00:36</t>
  </si>
  <si>
    <t>2011-07-07 23:25:54</t>
  </si>
  <si>
    <t>2011-07-05 15:42:41</t>
  </si>
  <si>
    <t>2011-07-04 09:18:04</t>
  </si>
  <si>
    <t>2011-06-16 11:51:50</t>
  </si>
  <si>
    <t>2011-05-25 05:40:02</t>
  </si>
  <si>
    <t>228.0e10</t>
  </si>
  <si>
    <t>2011-05-16 13:39:06</t>
  </si>
  <si>
    <t>2011-04-27 20:38:09</t>
  </si>
  <si>
    <t>2011-04-27 11:21:44</t>
  </si>
  <si>
    <t>2011-04-17 11:21:44</t>
  </si>
  <si>
    <t>2011-04-11 21:43:40</t>
  </si>
  <si>
    <t>2011-04-06 08:30:55</t>
  </si>
  <si>
    <t>14.8e10</t>
  </si>
  <si>
    <t>2011-03-24 20:23:58</t>
  </si>
  <si>
    <t>2011-03-23 04:24:46</t>
  </si>
  <si>
    <t>2011-03-23 04:16:32</t>
  </si>
  <si>
    <t>2011-02-21 05:07:03</t>
  </si>
  <si>
    <t>2011-02-12 11:00:12</t>
  </si>
  <si>
    <t>2011-01-21 15:11:43</t>
  </si>
  <si>
    <t>2011-01-08 19:38:44</t>
  </si>
  <si>
    <t>2.00e13</t>
  </si>
  <si>
    <t>2010-12-14 00:27:53</t>
  </si>
  <si>
    <t>2010-12-09 02:54:07</t>
  </si>
  <si>
    <t>6.3e10</t>
  </si>
  <si>
    <t>2010-12-01 06:31:46</t>
  </si>
  <si>
    <t>2010-11-21 14:45:27</t>
  </si>
  <si>
    <t>8.1e10</t>
  </si>
  <si>
    <t>2010-11-19 07:25:56</t>
  </si>
  <si>
    <t>2010-11-10 08:26:35</t>
  </si>
  <si>
    <t>2010-11-09 13:05:46</t>
  </si>
  <si>
    <t>2010-11-09 06:56:52</t>
  </si>
  <si>
    <t>2010-10-27 11:27:39</t>
  </si>
  <si>
    <t>2010-10-08 09:58:01</t>
  </si>
  <si>
    <t>2010-09-24 12:02:07</t>
  </si>
  <si>
    <t>2010-09-18 05:04:41</t>
  </si>
  <si>
    <t>2010-09-08 19:51:36</t>
  </si>
  <si>
    <t>2010-09-05 23:37:33</t>
  </si>
  <si>
    <t>68.3e10</t>
  </si>
  <si>
    <t>175.0e10</t>
  </si>
  <si>
    <t>2010-08-17 04:19:37</t>
  </si>
  <si>
    <t>2010-08-12 02:59:36</t>
  </si>
  <si>
    <t>2010-08-05 19:31:48</t>
  </si>
  <si>
    <t>46.6E</t>
  </si>
  <si>
    <t>2010-07-15 01:49:56</t>
  </si>
  <si>
    <t>756.0e10</t>
  </si>
  <si>
    <t>2010-06-26 06:04:38</t>
  </si>
  <si>
    <t>11.3e10</t>
  </si>
  <si>
    <t>2010-06-21 06:42:00</t>
  </si>
  <si>
    <t>16.3e10</t>
  </si>
  <si>
    <t>2010-06-17 04:24:45</t>
  </si>
  <si>
    <t>11.9e10</t>
  </si>
  <si>
    <t>2010-04-17 02:21:58</t>
  </si>
  <si>
    <t>2010-04-16 04:38:52</t>
  </si>
  <si>
    <t>84.4e10</t>
  </si>
  <si>
    <t>2010-04-06 18:33:12</t>
  </si>
  <si>
    <t>2010-03-18 16:11:16</t>
  </si>
  <si>
    <t>17.5e10</t>
  </si>
  <si>
    <t>2010-03-15 15:55:43</t>
  </si>
  <si>
    <t>2010-03-14 18:44:42</t>
  </si>
  <si>
    <t>2010-03-08 22:44:41</t>
  </si>
  <si>
    <t>32.3e10</t>
  </si>
  <si>
    <t>2010-02-26 22:46:13</t>
  </si>
  <si>
    <t>23.7e10</t>
  </si>
  <si>
    <t>2010-02-24 19:55:58</t>
  </si>
  <si>
    <t>9.3e10</t>
  </si>
  <si>
    <t>49.2e10</t>
  </si>
  <si>
    <t>2009-12-31 16:24:23</t>
  </si>
  <si>
    <t>2009-12-31 12:50:25</t>
  </si>
  <si>
    <t>2009-11-25 01:36:20</t>
  </si>
  <si>
    <t>1.00e13</t>
  </si>
  <si>
    <t>2009-11-18 17:36:07</t>
  </si>
  <si>
    <t>2009-11-18 07:07:19</t>
  </si>
  <si>
    <t>73.6e10</t>
  </si>
  <si>
    <t>2009-11-14 19:58:55</t>
  </si>
  <si>
    <t>2009-11-07 11:31:59</t>
  </si>
  <si>
    <t>2009-11-07 10:41:38</t>
  </si>
  <si>
    <t>2009-10-11 12:49:51</t>
  </si>
  <si>
    <t>2009-10-08 02:57:00</t>
  </si>
  <si>
    <t>2009-09-27 22:22:48</t>
  </si>
  <si>
    <t>2009-09-18 20:13:56</t>
  </si>
  <si>
    <t>14.4e10</t>
  </si>
  <si>
    <t>2009-09-04 02:23:18</t>
  </si>
  <si>
    <t>96.5e10</t>
  </si>
  <si>
    <t>2009-07-31 02:13:19</t>
  </si>
  <si>
    <t>2009-07-16 06:39:05</t>
  </si>
  <si>
    <t>72.7e10</t>
  </si>
  <si>
    <t>2009-07-03 04:02:00</t>
  </si>
  <si>
    <t>2009-06-20 11:04:41</t>
  </si>
  <si>
    <t>2009-06-18 04:39:00</t>
  </si>
  <si>
    <t>2009-06-09 22:42:28</t>
  </si>
  <si>
    <t>28.1e10</t>
  </si>
  <si>
    <t>2009-05-31 06:05:47</t>
  </si>
  <si>
    <t>2009-05-13 20:20:16</t>
  </si>
  <si>
    <t>2009-05-04 11:39:03</t>
  </si>
  <si>
    <t>2009-04-20 04:01:39</t>
  </si>
  <si>
    <t>27.0e10</t>
  </si>
  <si>
    <t>2009-03-15 05:44:33</t>
  </si>
  <si>
    <t>21.7S</t>
  </si>
  <si>
    <t>98.6W</t>
  </si>
  <si>
    <t>2009-03-04 00:38:05</t>
  </si>
  <si>
    <t>17.0e10</t>
  </si>
  <si>
    <t>2009-03-01 09:00:59</t>
  </si>
  <si>
    <t>2009-02-20 12:15:57</t>
  </si>
  <si>
    <t>160.0e10</t>
  </si>
  <si>
    <t>2009-01-12 22:24:56</t>
  </si>
  <si>
    <t>2009-01-10 07:42:39</t>
  </si>
  <si>
    <t>2008-12-12 11:36:36</t>
  </si>
  <si>
    <t>21.6e10</t>
  </si>
  <si>
    <t>2008-12-09 06:08:16</t>
  </si>
  <si>
    <t>2008-11-21 00:26:44</t>
  </si>
  <si>
    <t>2008-11-18 09:41:51</t>
  </si>
  <si>
    <t>2008-11-09 02:38:34</t>
  </si>
  <si>
    <t>22.2e10</t>
  </si>
  <si>
    <t>2008-10-21 02:20:25</t>
  </si>
  <si>
    <t>2008-10-10 09:34:18</t>
  </si>
  <si>
    <t>2008-10-07 02:45:45</t>
  </si>
  <si>
    <t>39.5e10</t>
  </si>
  <si>
    <t>2008-09-09 09:49:41</t>
  </si>
  <si>
    <t>2008-08-16 14:40:24</t>
  </si>
  <si>
    <t>13.1e10</t>
  </si>
  <si>
    <t>2008-08-12 11:44:10</t>
  </si>
  <si>
    <t>2008-08-07 06:07:10</t>
  </si>
  <si>
    <t>2008-07-22 19:34:00</t>
  </si>
  <si>
    <t>2008-07-11 14:35:28</t>
  </si>
  <si>
    <t>2008-06-27 02:01:23</t>
  </si>
  <si>
    <t>2008-06-18 13:45:36</t>
  </si>
  <si>
    <t>2008-05-29 21:23:56</t>
  </si>
  <si>
    <t>2008-05-22 20:50:28</t>
  </si>
  <si>
    <t>2008-05-15 11:29:55</t>
  </si>
  <si>
    <t>2008-05-06 01:08:56</t>
  </si>
  <si>
    <t>2008-04-30 01:18:38</t>
  </si>
  <si>
    <t>2008-04-07 01:22:28</t>
  </si>
  <si>
    <t>58.5W</t>
  </si>
  <si>
    <t>2008-04-06 16:03:34</t>
  </si>
  <si>
    <t>2008-02-24 19:33:14</t>
  </si>
  <si>
    <t>2008-02-19 13:30:30</t>
  </si>
  <si>
    <t>2008-02-18 08:51:12</t>
  </si>
  <si>
    <t>2008-02-16 08:38:39</t>
  </si>
  <si>
    <t>2008-01-18 01:17:39</t>
  </si>
  <si>
    <t>2008-01-09 03:53:15</t>
  </si>
  <si>
    <t>2007-12-26 06:46:20</t>
  </si>
  <si>
    <t>2007-12-20 17:00:48</t>
  </si>
  <si>
    <t>12.2e10</t>
  </si>
  <si>
    <t>2007-10-25 19:35:38</t>
  </si>
  <si>
    <t>2007-10-12 09:14:03</t>
  </si>
  <si>
    <t>2007-10-07 13:31:01</t>
  </si>
  <si>
    <t>2007-06-11 09:47:05</t>
  </si>
  <si>
    <t>2007-06-08 13:32:00</t>
  </si>
  <si>
    <t>23.5e10</t>
  </si>
  <si>
    <t>2007-06-07 21:28:12</t>
  </si>
  <si>
    <t>2007-05-16 16:20:58</t>
  </si>
  <si>
    <t>2007-05-16 04:45:52</t>
  </si>
  <si>
    <t>2007-05-04 17:52:39</t>
  </si>
  <si>
    <t>11.2e10</t>
  </si>
  <si>
    <t>2007-04-16 14:56:51</t>
  </si>
  <si>
    <t>2007-03-17 06:48:35</t>
  </si>
  <si>
    <t>2007-03-15 02:20:15</t>
  </si>
  <si>
    <t>2007-03-07 15:16:49</t>
  </si>
  <si>
    <t>2007-02-02 12:48:41</t>
  </si>
  <si>
    <t>34.0e10</t>
  </si>
  <si>
    <t>2007-01-26 22:22:21</t>
  </si>
  <si>
    <t>2007-01-22 07:24:56</t>
  </si>
  <si>
    <t>2007-01-18 13:51:10</t>
  </si>
  <si>
    <t>2007-01-17 09:50:46</t>
  </si>
  <si>
    <t>54.8e10</t>
  </si>
  <si>
    <t>2007-01-01 11:43:29</t>
  </si>
  <si>
    <t>2006-12-09 06:31:12</t>
  </si>
  <si>
    <t>741.0e10</t>
  </si>
  <si>
    <t>2006-12-07 11:42:00</t>
  </si>
  <si>
    <t>2006-12-01 06:09:25</t>
  </si>
  <si>
    <t>2006-11-13 15:16:34</t>
  </si>
  <si>
    <t>2006-10-24 08:42:52</t>
  </si>
  <si>
    <t>22.5e10</t>
  </si>
  <si>
    <t>25.8e10</t>
  </si>
  <si>
    <t>2006-10-09 04:45:30</t>
  </si>
  <si>
    <t>2006-10-07 12:18:53</t>
  </si>
  <si>
    <t>2006-10-02 19:10:27</t>
  </si>
  <si>
    <t>2006-09-27 08:33:43</t>
  </si>
  <si>
    <t>10.7e10</t>
  </si>
  <si>
    <t>2006-09-23 18:52:58</t>
  </si>
  <si>
    <t>2006-09-02 17:57:58</t>
  </si>
  <si>
    <t>2006-09-02 04:26:15</t>
  </si>
  <si>
    <t>123.0e10</t>
  </si>
  <si>
    <t>2006-08-29 01:38:36</t>
  </si>
  <si>
    <t>9.2e10</t>
  </si>
  <si>
    <t>2006-08-18 00:03:18</t>
  </si>
  <si>
    <t>2006-08-17 10:43:34</t>
  </si>
  <si>
    <t>25.6e10</t>
  </si>
  <si>
    <t>2006-08-15 10:52:24</t>
  </si>
  <si>
    <t>2006-08-09 04:30:44</t>
  </si>
  <si>
    <t>102.0e10</t>
  </si>
  <si>
    <t>2006-06-07 00:06:28</t>
  </si>
  <si>
    <t>2006-05-28 01:32:24</t>
  </si>
  <si>
    <t>2006-05-21 07:51:11</t>
  </si>
  <si>
    <t>26.3e10</t>
  </si>
  <si>
    <t>2006-05-07 17:45:14</t>
  </si>
  <si>
    <t>2006-05-06 15:39:06</t>
  </si>
  <si>
    <t>12.8e10</t>
  </si>
  <si>
    <t>2006-04-25 18:46:53</t>
  </si>
  <si>
    <t>2006-04-08 13:16:23</t>
  </si>
  <si>
    <t>12.7e10</t>
  </si>
  <si>
    <t>2006-04-04 11:30:08</t>
  </si>
  <si>
    <t>240.0e10</t>
  </si>
  <si>
    <t>2006-03-14 03:21:06</t>
  </si>
  <si>
    <t>2006-02-26 07:30:06</t>
  </si>
  <si>
    <t>2006-02-06 01:57:37</t>
  </si>
  <si>
    <t>119.0e10</t>
  </si>
  <si>
    <t>2006-02-04 08:38:05</t>
  </si>
  <si>
    <t>10.0e10</t>
  </si>
  <si>
    <t>2006-01-28 03:33:48</t>
  </si>
  <si>
    <t>74.0e10</t>
  </si>
  <si>
    <t>2006-01-27 01:27:42</t>
  </si>
  <si>
    <t>2006-01-26 00:00:53</t>
  </si>
  <si>
    <t>2006-01-08 05:20:19</t>
  </si>
  <si>
    <t>2005-12-24 15:30:26</t>
  </si>
  <si>
    <t>18.1e10</t>
  </si>
  <si>
    <t>2005-12-01 10:40:20</t>
  </si>
  <si>
    <t>2005-11-29 07:33:16</t>
  </si>
  <si>
    <t>2005-11-15 05:19:07</t>
  </si>
  <si>
    <t>2005-11-11 20:34:23</t>
  </si>
  <si>
    <t>2005-11-09 07:33:08</t>
  </si>
  <si>
    <t>2005-11-02 07:04:32</t>
  </si>
  <si>
    <t>2005-11-02 05:16:47</t>
  </si>
  <si>
    <t>2005-10-26 21:30:47</t>
  </si>
  <si>
    <t>2005-09-30 19:04:06</t>
  </si>
  <si>
    <t>2005-09-14 01:08:52</t>
  </si>
  <si>
    <t>2005-09-02 07:59:47</t>
  </si>
  <si>
    <t>8.2e10</t>
  </si>
  <si>
    <t>2005-08-20 12:10:24</t>
  </si>
  <si>
    <t>2005-07-01 22:36:15</t>
  </si>
  <si>
    <t>2005-06-18 19:40:41</t>
  </si>
  <si>
    <t>2005-06-05 01:56:09</t>
  </si>
  <si>
    <t>2005-06-03 08:15:41</t>
  </si>
  <si>
    <t>2005-05-27 14:12:13</t>
  </si>
  <si>
    <t>2005-05-14 13:02:53</t>
  </si>
  <si>
    <t>12.9e10</t>
  </si>
  <si>
    <t>2005-05-07 09:31:44</t>
  </si>
  <si>
    <t>2005-05-02 20:10:36</t>
  </si>
  <si>
    <t>2005-04-22 11:18:05</t>
  </si>
  <si>
    <t>2005-04-19 07:37:47</t>
  </si>
  <si>
    <t>23.2e10</t>
  </si>
  <si>
    <t>2005-04-16 10:40:38</t>
  </si>
  <si>
    <t>2005-04-15 06:54:59</t>
  </si>
  <si>
    <t>2005-04-14 14:05:22</t>
  </si>
  <si>
    <t>2005-04-11 05:20:29</t>
  </si>
  <si>
    <t>10.6e10</t>
  </si>
  <si>
    <t>2005-04-06 01:30:24</t>
  </si>
  <si>
    <t>2005-04-05 17:48:07</t>
  </si>
  <si>
    <t>2005-04-03 01:45:29</t>
  </si>
  <si>
    <t>21.9e10</t>
  </si>
  <si>
    <t>2005-04-02 22:52:25</t>
  </si>
  <si>
    <t>20.4e10</t>
  </si>
  <si>
    <t>2005-03-31 22:15:55</t>
  </si>
  <si>
    <t>2005-03-18 16:48:32</t>
  </si>
  <si>
    <t>2005-03-12 22:16:31</t>
  </si>
  <si>
    <t>2005-03-09 15:47:36</t>
  </si>
  <si>
    <t>2005-03-09 12:49:08</t>
  </si>
  <si>
    <t>2005-03-06 17:32:51</t>
  </si>
  <si>
    <t>2005-02-22 22:51:06</t>
  </si>
  <si>
    <t>2005-02-17 22:52:36</t>
  </si>
  <si>
    <t>2005-01-19 01:43:14</t>
  </si>
  <si>
    <t>2005-01-01 03:44:09</t>
  </si>
  <si>
    <t>45.4e10</t>
  </si>
  <si>
    <t>2004-12-29 07:11:45</t>
  </si>
  <si>
    <t>2004-12-13 11:35:55</t>
  </si>
  <si>
    <t>2004-12-11 15:36:51</t>
  </si>
  <si>
    <t>2004-11-30 08:32:53</t>
  </si>
  <si>
    <t>2004-11-17 03:13:04</t>
  </si>
  <si>
    <t>18.6e10</t>
  </si>
  <si>
    <t>2004-10-14 11:41:01</t>
  </si>
  <si>
    <t>2004-10-10 11:05:28</t>
  </si>
  <si>
    <t>1.04e13</t>
  </si>
  <si>
    <t>2004-10-04 04:39:52</t>
  </si>
  <si>
    <t>2004-09-28 08:57:28</t>
  </si>
  <si>
    <t>6.2e10</t>
  </si>
  <si>
    <t>2004-09-03 12:07:22</t>
  </si>
  <si>
    <t>726.0e10</t>
  </si>
  <si>
    <t>2004-08-22 10:01:33</t>
  </si>
  <si>
    <t>144.0e10</t>
  </si>
  <si>
    <t>2004-07-29 12:41:45</t>
  </si>
  <si>
    <t>2004-07-25 05:29:13</t>
  </si>
  <si>
    <t>2004-07-22 03:34:31</t>
  </si>
  <si>
    <t>2004-07-16 00:11:01</t>
  </si>
  <si>
    <t>2004-07-04 16:58:04</t>
  </si>
  <si>
    <t>7.9e10</t>
  </si>
  <si>
    <t>2004-07-03 20:47:22</t>
  </si>
  <si>
    <t>2004-06-12 07:13:56</t>
  </si>
  <si>
    <t>10.4e10</t>
  </si>
  <si>
    <t>2004-06-11 15:41:40</t>
  </si>
  <si>
    <t>181.0e10</t>
  </si>
  <si>
    <t>2004-06-04 13:41:38</t>
  </si>
  <si>
    <t>33.9e10</t>
  </si>
  <si>
    <t>2004-06-03 21:59:15</t>
  </si>
  <si>
    <t>2004-06-03 09:40:12</t>
  </si>
  <si>
    <t>2004-05-18 11:12:12</t>
  </si>
  <si>
    <t>2004-05-17 02:08:27</t>
  </si>
  <si>
    <t>2004-05-06 02:22:49</t>
  </si>
  <si>
    <t>2004-04-23 00:33:41</t>
  </si>
  <si>
    <t>2004-04-22 21:19:55</t>
  </si>
  <si>
    <t>2004-04-22 04:21:49</t>
  </si>
  <si>
    <t>62.4e10</t>
  </si>
  <si>
    <t>2004-04-06 03:24:49</t>
  </si>
  <si>
    <t>43.3e10</t>
  </si>
  <si>
    <t>2004-03-26 16:35:45</t>
  </si>
  <si>
    <t>2004-03-25 09:39:26</t>
  </si>
  <si>
    <t>2004-02-27 01:18:54</t>
  </si>
  <si>
    <t>2004-02-02 18:52:20</t>
  </si>
  <si>
    <t>2004-01-22 01:06:43</t>
  </si>
  <si>
    <t>2004-01-17 20:11:02</t>
  </si>
  <si>
    <t>2004-01-16 11:17:06</t>
  </si>
  <si>
    <t>2004-01-02 04:27:59</t>
  </si>
  <si>
    <t>13.4e10</t>
  </si>
  <si>
    <t>2003-12-09 22:36:23</t>
  </si>
  <si>
    <t>64.3e10</t>
  </si>
  <si>
    <t>2003-11-26 02:00:04</t>
  </si>
  <si>
    <t>51.8e10</t>
  </si>
  <si>
    <t>2003-11-01 14:09:30</t>
  </si>
  <si>
    <t>2003-10-16 00:47:28</t>
  </si>
  <si>
    <t>28.5e10</t>
  </si>
  <si>
    <t>2003-10-13 14:06:59</t>
  </si>
  <si>
    <t>2003-10-07 00:23:56</t>
  </si>
  <si>
    <t>215.0e10</t>
  </si>
  <si>
    <t>2003-09-22 03:45:43</t>
  </si>
  <si>
    <t>2003-09-21 07:40:00</t>
  </si>
  <si>
    <t>2003-09-20 19:04:01</t>
  </si>
  <si>
    <t>2003-09-02 20:00:46</t>
  </si>
  <si>
    <t>38.5e10</t>
  </si>
  <si>
    <t>2003-08-26 22:08:45</t>
  </si>
  <si>
    <t>2003-08-26 08:44:07</t>
  </si>
  <si>
    <t>2003-08-17 13:16:07</t>
  </si>
  <si>
    <t>64.7e10</t>
  </si>
  <si>
    <t>2003-08-01 04:09:32</t>
  </si>
  <si>
    <t>2003-07-21 05:11:28</t>
  </si>
  <si>
    <t>2003-06-22 22:53:28</t>
  </si>
  <si>
    <t>2003-06-21 14:49:57</t>
  </si>
  <si>
    <t>2003-06-16 17:17:19</t>
  </si>
  <si>
    <t>2003-06-10 14:11:07</t>
  </si>
  <si>
    <t>2003-05-27 23:32:32</t>
  </si>
  <si>
    <t>2003-05-19 03:38:12</t>
  </si>
  <si>
    <t>52.1e10</t>
  </si>
  <si>
    <t>2003-05-18 07:51:40</t>
  </si>
  <si>
    <t>2003-05-15 06:28:32</t>
  </si>
  <si>
    <t>2003-04-28 13:06:46</t>
  </si>
  <si>
    <t>2003-04-13 17:58:41</t>
  </si>
  <si>
    <t>2003-04-07 09:25:28</t>
  </si>
  <si>
    <t>2003-04-01 04:40:55</t>
  </si>
  <si>
    <t>2003-03-27 05:50:26</t>
  </si>
  <si>
    <t>2003-02-25 23:13:28</t>
  </si>
  <si>
    <t>2003-02-12 23:45:57</t>
  </si>
  <si>
    <t>2003-02-12 02:37:54</t>
  </si>
  <si>
    <t>2003-02-06 17:00:19</t>
  </si>
  <si>
    <t>2003-02-05 06:16:27</t>
  </si>
  <si>
    <t>10.3e10</t>
  </si>
  <si>
    <t>2003-02-04 14:07:08</t>
  </si>
  <si>
    <t>2003-01-30 06:02:59</t>
  </si>
  <si>
    <t>2002-11-28 15:41:53</t>
  </si>
  <si>
    <t>2002-11-21 00:11:17</t>
  </si>
  <si>
    <t>24.0e10</t>
  </si>
  <si>
    <t>2002-11-12 21:49:56</t>
  </si>
  <si>
    <t>2002-11-10 22:13:54</t>
  </si>
  <si>
    <t>46.0e10</t>
  </si>
  <si>
    <t>2002-10-09 12:00:35</t>
  </si>
  <si>
    <t>2002-10-04 10:08:01</t>
  </si>
  <si>
    <t>2002-09-24 16:48:57</t>
  </si>
  <si>
    <t>86.0e10</t>
  </si>
  <si>
    <t>2002-08-14 07:48:32</t>
  </si>
  <si>
    <t>2002-08-11 20:42:53</t>
  </si>
  <si>
    <t>151.0e10</t>
  </si>
  <si>
    <t>2002-08-10 18:01:51</t>
  </si>
  <si>
    <t>2002-07-25 15:57:32</t>
  </si>
  <si>
    <t>23.0e10</t>
  </si>
  <si>
    <t>2002-07-22 11:16:02</t>
  </si>
  <si>
    <t>2002-06-29 16:31:55</t>
  </si>
  <si>
    <t>15.9e10</t>
  </si>
  <si>
    <t>2002-06-15 11:51:18</t>
  </si>
  <si>
    <t>2002-06-13 15:29:38</t>
  </si>
  <si>
    <t>19.1e10</t>
  </si>
  <si>
    <t>2002-06-02 04:28:20</t>
  </si>
  <si>
    <t>450.0e10</t>
  </si>
  <si>
    <t>2002-04-03 19:10:21</t>
  </si>
  <si>
    <t>18.2e10</t>
  </si>
  <si>
    <t>2002-04-02 02:36:28</t>
  </si>
  <si>
    <t>2002-03-28 21:29:56</t>
  </si>
  <si>
    <t>2002-03-19 05:56:10</t>
  </si>
  <si>
    <t>2002-03-19 02:56:52</t>
  </si>
  <si>
    <t>2002-03-18 14:44:57</t>
  </si>
  <si>
    <t>2002-03-09 01:20:24</t>
  </si>
  <si>
    <t>2002-03-03 21:10:55</t>
  </si>
  <si>
    <t>2002-03-01 03:53:59</t>
  </si>
  <si>
    <t>2002-02-09 19:50:26</t>
  </si>
  <si>
    <t>2002-02-01 19:07:54</t>
  </si>
  <si>
    <t>2002-01-20 16:42:04</t>
  </si>
  <si>
    <t>2002-01-03 12:19:37</t>
  </si>
  <si>
    <t>12.3e10</t>
  </si>
  <si>
    <t>2001-12-14 17:58:04</t>
  </si>
  <si>
    <t>15.1e10</t>
  </si>
  <si>
    <t>2001-12-12 16:56:13</t>
  </si>
  <si>
    <t>2001-11-26 06:51:52</t>
  </si>
  <si>
    <t>2001-11-13 10:58:48</t>
  </si>
  <si>
    <t>31.2e10</t>
  </si>
  <si>
    <t>2001-11-11 12:14:02</t>
  </si>
  <si>
    <t>13.0e10</t>
  </si>
  <si>
    <t>2001-10-27 19:20:12</t>
  </si>
  <si>
    <t>2001-10-14 12:03:11</t>
  </si>
  <si>
    <t>2001-10-12 03:11:53</t>
  </si>
  <si>
    <t>2001-10-06 06:29:38</t>
  </si>
  <si>
    <t>15.8e10</t>
  </si>
  <si>
    <t>2001-09-25 11:54:06</t>
  </si>
  <si>
    <t>2001-08-26 16:08:52</t>
  </si>
  <si>
    <t>2001-08-18 13:57:43</t>
  </si>
  <si>
    <t>2001-07-26 21:20:19</t>
  </si>
  <si>
    <t>32.6e10</t>
  </si>
  <si>
    <t>2001-07-23 22:19:11</t>
  </si>
  <si>
    <t>124.0e10</t>
  </si>
  <si>
    <t>2001-05-06 04:30:29</t>
  </si>
  <si>
    <t>2001-04-27 09:46:18</t>
  </si>
  <si>
    <t>2001-04-23 06:12:35</t>
  </si>
  <si>
    <t>460.0e10</t>
  </si>
  <si>
    <t>2001-04-14 06:40:36</t>
  </si>
  <si>
    <t>2001-04-13 00:29:57</t>
  </si>
  <si>
    <t>25.1e10</t>
  </si>
  <si>
    <t>2001-02-09 21:27:55</t>
  </si>
  <si>
    <t>10.8e10</t>
  </si>
  <si>
    <t>2001-02-04 05:53:38</t>
  </si>
  <si>
    <t>2001-01-28 16:19:18</t>
  </si>
  <si>
    <t>2000-12-15 13:22:59</t>
  </si>
  <si>
    <t>26.2e10</t>
  </si>
  <si>
    <t>2000-12-15 03:46:27</t>
  </si>
  <si>
    <t>2000-11-28 12:20:13</t>
  </si>
  <si>
    <t>2000-11-13 00:28:01</t>
  </si>
  <si>
    <t>2000-11-06 07:18:57</t>
  </si>
  <si>
    <t>2000-10-11 23:29:55</t>
  </si>
  <si>
    <t>2000-09-24 06:57:19</t>
  </si>
  <si>
    <t>2000-09-23 04:00:45</t>
  </si>
  <si>
    <t>2000-09-19 22:12:38</t>
  </si>
  <si>
    <t>2000-08-25 01:12:25</t>
  </si>
  <si>
    <t>138.5e10</t>
  </si>
  <si>
    <t>2000-08-13 03:00:32</t>
  </si>
  <si>
    <t>2000-08-01 16:48:27</t>
  </si>
  <si>
    <t>2000-07-31 07:06:34</t>
  </si>
  <si>
    <t>2000-07-19 17:40:25</t>
  </si>
  <si>
    <t>2000-07-15 16:13:29</t>
  </si>
  <si>
    <t>46.6S</t>
  </si>
  <si>
    <t>163.3E</t>
  </si>
  <si>
    <t>2000-07-09 01:08:45</t>
  </si>
  <si>
    <t>2000-07-07 01:34:20</t>
  </si>
  <si>
    <t>2000-06-27 10:06:51</t>
  </si>
  <si>
    <t>2000-06-23 09:03:42</t>
  </si>
  <si>
    <t>2000-06-22 20:02:11</t>
  </si>
  <si>
    <t>2000-06-18 13:40:02</t>
  </si>
  <si>
    <t>2000-06-14 16:39:18</t>
  </si>
  <si>
    <t>2000-06-04 03:17:39</t>
  </si>
  <si>
    <t>2000-06-03 03:24:49</t>
  </si>
  <si>
    <t>2000-06-02 18:44:16</t>
  </si>
  <si>
    <t>2000-05-29 16:46:28</t>
  </si>
  <si>
    <t>2000-05-06 11:51:52</t>
  </si>
  <si>
    <t>2000-05-03 10:40:09</t>
  </si>
  <si>
    <t>2000-04-21 13:42:20</t>
  </si>
  <si>
    <t>2000-04-04 13:38:15</t>
  </si>
  <si>
    <t>2000-03-28 15:27:17</t>
  </si>
  <si>
    <t>2000-03-19 05:11:50</t>
  </si>
  <si>
    <t>2000-03-06 08:29:18</t>
  </si>
  <si>
    <t>96.0e10</t>
  </si>
  <si>
    <t>2000-02-18 09:25:59</t>
  </si>
  <si>
    <t>362.0e10</t>
  </si>
  <si>
    <t>2000-02-17 14:22:07</t>
  </si>
  <si>
    <t>2000-01-18 16:43:42</t>
  </si>
  <si>
    <t>105.0e10</t>
  </si>
  <si>
    <t>2000-01-18 08:33:58</t>
  </si>
  <si>
    <t>1999-12-16 00:07:22</t>
  </si>
  <si>
    <t>1999-12-11 17:31:52</t>
  </si>
  <si>
    <t>27.3e10</t>
  </si>
  <si>
    <t>1999-12-10 18:56:50</t>
  </si>
  <si>
    <t>1999-12-03 17:24:45</t>
  </si>
  <si>
    <t>1999-12-01 19:38:15</t>
  </si>
  <si>
    <t>1999-11-30 02:18:53</t>
  </si>
  <si>
    <t>1999-11-15 20:01:28</t>
  </si>
  <si>
    <t>1999-11-07 17:53:06</t>
  </si>
  <si>
    <t>1999-10-26 17:19:42</t>
  </si>
  <si>
    <t>1999-09-08 23:55:35</t>
  </si>
  <si>
    <t>1999-09-08 14:41:53</t>
  </si>
  <si>
    <t>1999-08-16 05:18:20</t>
  </si>
  <si>
    <t>1999-08-06 03:22:37</t>
  </si>
  <si>
    <t>1999-08-03 18:25:49</t>
  </si>
  <si>
    <t>35.6e10</t>
  </si>
  <si>
    <t>1999-07-10 08:11:42</t>
  </si>
  <si>
    <t>1999-07-07 04:14:41</t>
  </si>
  <si>
    <t>1999-06-25 06:27:41</t>
  </si>
  <si>
    <t>1999-05-23 07:02:10</t>
  </si>
  <si>
    <t>1999-04-26 11:33:06</t>
  </si>
  <si>
    <t>1999-04-26 09:49:26</t>
  </si>
  <si>
    <t>1999-03-31 23:54:35</t>
  </si>
  <si>
    <t>23.4e10</t>
  </si>
  <si>
    <t>1999-03-28 15:37:01</t>
  </si>
  <si>
    <t>30.4e10</t>
  </si>
  <si>
    <t>1999-03-02 22:23:25</t>
  </si>
  <si>
    <t>1999-02-18 23:15:25</t>
  </si>
  <si>
    <t>1999-02-01 14:24:09</t>
  </si>
  <si>
    <t>1999-01-19 02:32:21</t>
  </si>
  <si>
    <t>1999-01-14 08:06:05</t>
  </si>
  <si>
    <t>506.0e10</t>
  </si>
  <si>
    <t>1999-01-12 19:24:52</t>
  </si>
  <si>
    <t>1999-01-11 05:18:17</t>
  </si>
  <si>
    <t>1999-01-02 18:25:51</t>
  </si>
  <si>
    <t>1998-12-22 09:24:00</t>
  </si>
  <si>
    <t>1998-11-23 20:20:14</t>
  </si>
  <si>
    <t>1998-11-11 16:46:18</t>
  </si>
  <si>
    <t>1998-10-03 12:58:50</t>
  </si>
  <si>
    <t>1998-09-04 09:16:11</t>
  </si>
  <si>
    <t>1998-09-01 11:15:04</t>
  </si>
  <si>
    <t>1998-08-30 00:20:12</t>
  </si>
  <si>
    <t>1998-08-08 12:55:22</t>
  </si>
  <si>
    <t>1998-07-28 14:16:53</t>
  </si>
  <si>
    <t>1998-03-24 09:08:14</t>
  </si>
  <si>
    <t>1998-03-22 22:25:37</t>
  </si>
  <si>
    <t>1998-01-08 16:10:21</t>
  </si>
  <si>
    <t>1997-12-28 03:58:18</t>
  </si>
  <si>
    <t>1997-12-09 08:15:55</t>
  </si>
  <si>
    <t>1997-11-07 07:46:55</t>
  </si>
  <si>
    <t>80.0e10</t>
  </si>
  <si>
    <t>1997-10-09 18:47:15</t>
  </si>
  <si>
    <t>1997-10-01 14:26:43</t>
  </si>
  <si>
    <t>1997-09-30 12:31:18</t>
  </si>
  <si>
    <t>1997-09-05 11:41:54</t>
  </si>
  <si>
    <t>1997-08-20 17:16:43</t>
  </si>
  <si>
    <t>1997-08-15 01:05:22</t>
  </si>
  <si>
    <t>1997-07-30 03:01:51</t>
  </si>
  <si>
    <t>1997-07-04 12:22:33</t>
  </si>
  <si>
    <t>1997-05-22 08:30:15</t>
  </si>
  <si>
    <t>1997-04-27 22:34:21</t>
  </si>
  <si>
    <t>32.5e10</t>
  </si>
  <si>
    <t>1997-02-19 04:31:35</t>
  </si>
  <si>
    <t>1997-02-15 15:23:35</t>
  </si>
  <si>
    <t>1997-02-06 18:28:34</t>
  </si>
  <si>
    <t>1997-01-28 17:49:49</t>
  </si>
  <si>
    <t>1997-01-23 10:03:27</t>
  </si>
  <si>
    <t>1997-01-22 21:13:16</t>
  </si>
  <si>
    <t>48.0e10</t>
  </si>
  <si>
    <t>1997-01-04 06:46:39</t>
  </si>
  <si>
    <t>1997-01-03 15:08:07</t>
  </si>
  <si>
    <t>35.0e10</t>
  </si>
  <si>
    <t>1996-12-17 04:16:18</t>
  </si>
  <si>
    <t>1996-12-10 06:09:32</t>
  </si>
  <si>
    <t>25.0e10</t>
  </si>
  <si>
    <t>1996-12-04 17:00:34</t>
  </si>
  <si>
    <t>1996-12-01 13:19:35</t>
  </si>
  <si>
    <t>1996-11-22 10:06:17</t>
  </si>
  <si>
    <t>1996-11-08 16:02:13</t>
  </si>
  <si>
    <t>1996-10-30 12:48:19</t>
  </si>
  <si>
    <t>1996-10-28 04:46:21</t>
  </si>
  <si>
    <t>1996-10-23 08:28:06</t>
  </si>
  <si>
    <t>1996-10-19 19:01:08</t>
  </si>
  <si>
    <t>1996-10-07 17:43:44</t>
  </si>
  <si>
    <t>1996-10-05 19:21:02</t>
  </si>
  <si>
    <t>1996-08-17 15:46:08</t>
  </si>
  <si>
    <t>1996-08-15 16:07:51</t>
  </si>
  <si>
    <t>8.4e10</t>
  </si>
  <si>
    <t>1996-08-09 18:14:56</t>
  </si>
  <si>
    <t>1996-08-07 03:16:03</t>
  </si>
  <si>
    <t>1996-08-06 04:50:32</t>
  </si>
  <si>
    <t>1996-08-05 19:27:52</t>
  </si>
  <si>
    <t>1996-08-05 15:19:30</t>
  </si>
  <si>
    <t>1996-07-17 03:16:07</t>
  </si>
  <si>
    <t>1996-07-12 14:04:45</t>
  </si>
  <si>
    <t>1996-06-25 11:22:40</t>
  </si>
  <si>
    <t>1996-05-08 01:02:05</t>
  </si>
  <si>
    <t>1996-05-01 13:19:25</t>
  </si>
  <si>
    <t>1996-03-31 00:53:57</t>
  </si>
  <si>
    <t>1996-03-30 04:03:32</t>
  </si>
  <si>
    <t>1996-03-29 20:30:54</t>
  </si>
  <si>
    <t>1996-03-25 17:00:41</t>
  </si>
  <si>
    <t>1996-03-13 08:31:01</t>
  </si>
  <si>
    <t>1996-02-16 07:03:14</t>
  </si>
  <si>
    <t>1996-02-15 02:38:05</t>
  </si>
  <si>
    <t>1996-01-18 17:10:49</t>
  </si>
  <si>
    <t>1996-01-15 13:44:23</t>
  </si>
  <si>
    <t>26.0e10</t>
  </si>
  <si>
    <t>1995-12-27 12:55:01</t>
  </si>
  <si>
    <t>1995-12-22 13:26:29</t>
  </si>
  <si>
    <t>45.0e10</t>
  </si>
  <si>
    <t>1995-12-09 19:54:26</t>
  </si>
  <si>
    <t>1995-11-25 05:29:31</t>
  </si>
  <si>
    <t>1995-11-13 03:10:47</t>
  </si>
  <si>
    <t>1995-10-01 02:42:01</t>
  </si>
  <si>
    <t>1995-09-09 07:38:38</t>
  </si>
  <si>
    <t>50.0e10</t>
  </si>
  <si>
    <t>1995-08-24 21:54:35</t>
  </si>
  <si>
    <t>1995-08-17 16:39:02</t>
  </si>
  <si>
    <t>1995-08-06 04:38:09</t>
  </si>
  <si>
    <t>1995-08-05 17:14:10</t>
  </si>
  <si>
    <t>20.0e10</t>
  </si>
  <si>
    <t>1995-07-11 18:38:41</t>
  </si>
  <si>
    <t>1995-07-09 18:20:09</t>
  </si>
  <si>
    <t>1995-07-07 17:33:37</t>
  </si>
  <si>
    <t>1995-06-09 09:28:38</t>
  </si>
  <si>
    <t>1995-04-02 12:32:38</t>
  </si>
  <si>
    <t>1995-02-16 13:05:47</t>
  </si>
  <si>
    <t>1995-01-18 10:17:26</t>
  </si>
  <si>
    <t>1995-01-10 21:08:41</t>
  </si>
  <si>
    <t>1995-01-04 04:16:17</t>
  </si>
  <si>
    <t>1995-01-02 20:41:38</t>
  </si>
  <si>
    <t>1994-12-18 12:45:40</t>
  </si>
  <si>
    <t>1994-12-16 09:41:03</t>
  </si>
  <si>
    <t>1994-11-03 20:01:36</t>
  </si>
  <si>
    <t>235.0e10</t>
  </si>
  <si>
    <t>1994-11-01 06:50:46</t>
  </si>
  <si>
    <t>100.0e10</t>
  </si>
  <si>
    <t>1994-10-27 04:21:29</t>
  </si>
  <si>
    <t>32.0e10</t>
  </si>
  <si>
    <t>1994-10-20 00:11:21</t>
  </si>
  <si>
    <t>8.7e10</t>
  </si>
  <si>
    <t>1994-10-08 03:24:22</t>
  </si>
  <si>
    <t>1994-09-22 04:22:17</t>
  </si>
  <si>
    <t>1994-08-15 23:16:48</t>
  </si>
  <si>
    <t>16.4e10</t>
  </si>
  <si>
    <t>1994-06-15 00:02:26</t>
  </si>
  <si>
    <t>1994-06-03 20:48:42</t>
  </si>
  <si>
    <t>50.9e10</t>
  </si>
  <si>
    <t>1994-05-29 09:30:58</t>
  </si>
  <si>
    <t>1994-02-01 22:38:09</t>
  </si>
  <si>
    <t>1.82e13</t>
  </si>
  <si>
    <t>1993-11-29 17:48:41</t>
  </si>
  <si>
    <t>1993-10-31 03:39:27</t>
  </si>
  <si>
    <t>1991-10-04 09:22:47</t>
  </si>
  <si>
    <t>55.0e10</t>
  </si>
  <si>
    <t>1990-10-01 03:51:47</t>
  </si>
  <si>
    <t>250.0e10</t>
  </si>
  <si>
    <t>1988-04-15 03:03:10</t>
  </si>
  <si>
    <t>758e10</t>
  </si>
  <si>
    <t>130.1</t>
  </si>
  <si>
    <t>164.7</t>
  </si>
  <si>
    <t>57.8</t>
  </si>
  <si>
    <t>74.3</t>
  </si>
  <si>
    <t>70.0</t>
  </si>
  <si>
    <t>142.2</t>
  </si>
  <si>
    <t>50.0</t>
  </si>
  <si>
    <t>115.0</t>
  </si>
  <si>
    <t>62.7</t>
  </si>
  <si>
    <t>60.3</t>
  </si>
  <si>
    <t>32.6</t>
  </si>
  <si>
    <t>113.5</t>
  </si>
  <si>
    <t>T_j</t>
  </si>
  <si>
    <t>Infra_energy (kT)</t>
  </si>
  <si>
    <t>Mass (kg)</t>
  </si>
  <si>
    <t>2022-09-15 02:49:02</t>
  </si>
  <si>
    <t>2022-09-14 23:31:15</t>
  </si>
  <si>
    <t>63.4E</t>
  </si>
  <si>
    <t>2022-09-04 03:54:55</t>
  </si>
  <si>
    <t>20.0N</t>
  </si>
  <si>
    <t>165.9E</t>
  </si>
  <si>
    <t>2022-08-21 16:35:49</t>
  </si>
  <si>
    <t>6.3S</t>
  </si>
  <si>
    <t>2022-08-14 07:39:18</t>
  </si>
  <si>
    <t>35.0S</t>
  </si>
  <si>
    <t>78.4E</t>
  </si>
  <si>
    <t>46.8e10</t>
  </si>
  <si>
    <t>2022-07-28 01:36:08</t>
  </si>
  <si>
    <t>6.0S</t>
  </si>
  <si>
    <t>86.9W</t>
  </si>
  <si>
    <t>2022-07-27 04:41:30</t>
  </si>
  <si>
    <t>44.8S</t>
  </si>
  <si>
    <t>2.9W</t>
  </si>
  <si>
    <t>52.4e10</t>
  </si>
  <si>
    <t>2022-07-25 07:28:17</t>
  </si>
  <si>
    <t>40.5S</t>
  </si>
  <si>
    <t>76.6E</t>
  </si>
  <si>
    <t>2022-07-22 00:16:19</t>
  </si>
  <si>
    <t>20.5W</t>
  </si>
  <si>
    <t>2022-07-20 10:56:53</t>
  </si>
  <si>
    <t>59.6W</t>
  </si>
  <si>
    <t>63.4</t>
  </si>
  <si>
    <t>20.0</t>
  </si>
  <si>
    <t>165.9</t>
  </si>
  <si>
    <t>76.6</t>
  </si>
  <si>
    <t>Column53</t>
  </si>
  <si>
    <t>Column54</t>
  </si>
  <si>
    <t>Column55</t>
  </si>
  <si>
    <t>Column56</t>
  </si>
  <si>
    <t>Column57</t>
  </si>
  <si>
    <t>Diameter (rho = 1500 kgm-3)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</si>
</sst>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:ss"/>
    <numFmt numFmtId="165" formatCode="0.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61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3" borderId="0" xfId="0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0" fillId="4" borderId="0" xfId="0" applyFill="1"/>
    <xf numFmtId="0" fontId="0" fillId="0" borderId="0" xfId="0" applyBorder="1" applyAlignment="1">
      <alignment horizontal="center" vertical="center" wrapText="1"/>
    </xf>
    <xf numFmtId="11" fontId="0" fillId="0" borderId="0" xfId="0" applyNumberForma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11" fontId="0" fillId="3" borderId="0" xfId="0" applyNumberForma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64" fontId="0" fillId="5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11" fontId="0" fillId="0" borderId="0" xfId="0" applyNumberFormat="1"/>
    <xf numFmtId="22" fontId="0" fillId="0" borderId="0" xfId="0" applyNumberFormat="1" applyFill="1"/>
    <xf numFmtId="11" fontId="0" fillId="0" borderId="0" xfId="0" applyNumberFormat="1" applyFill="1"/>
    <xf numFmtId="0" fontId="0" fillId="0" borderId="0" xfId="0" applyNumberFormat="1" applyFill="1"/>
    <xf numFmtId="0" fontId="3" fillId="0" borderId="0" xfId="1" applyFont="1" applyFill="1" applyBorder="1"/>
    <xf numFmtId="3" fontId="3" fillId="0" borderId="0" xfId="1" applyNumberFormat="1" applyFont="1" applyFill="1" applyBorder="1"/>
    <xf numFmtId="4" fontId="3" fillId="0" borderId="0" xfId="1" applyNumberFormat="1" applyFont="1" applyFill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164" fontId="0" fillId="0" borderId="0" xfId="0" applyNumberFormat="1" applyBorder="1" applyAlignment="1"/>
    <xf numFmtId="11" fontId="0" fillId="0" borderId="0" xfId="0" applyNumberForma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2" fontId="0" fillId="3" borderId="0" xfId="0" applyNumberFormat="1" applyFill="1"/>
    <xf numFmtId="11" fontId="0" fillId="3" borderId="0" xfId="0" applyNumberFormat="1" applyFill="1"/>
    <xf numFmtId="0" fontId="0" fillId="3" borderId="0" xfId="0" applyNumberFormat="1" applyFill="1"/>
    <xf numFmtId="3" fontId="0" fillId="3" borderId="0" xfId="0" applyNumberFormat="1" applyFill="1"/>
    <xf numFmtId="165" fontId="0" fillId="3" borderId="0" xfId="0" applyNumberFormat="1" applyFill="1"/>
  </cellXfs>
  <cellStyles count="2">
    <cellStyle name="Normal" xfId="0" builtinId="0"/>
    <cellStyle name="Normal 2" xfId="1" xr:uid="{F14F6106-DED4-4F07-A2D1-5CA316246D1B}"/>
  </cellStyles>
  <dxfs count="5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E32294-DE21-4FBB-844D-5268BA6F47F2}" autoFormatId="16" applyNumberFormats="0" applyBorderFormats="0" applyFontFormats="0" applyPatternFormats="0" applyAlignmentFormats="0" applyWidthHeightFormats="0">
  <queryTableRefresh nextId="61" unboundColumnsRight="6">
    <queryTableFields count="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53" dataBound="0" tableColumnId="52"/>
      <queryTableField id="54" dataBound="0" tableColumnId="53"/>
      <queryTableField id="55" dataBound="0" tableColumnId="54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dataBound="0" tableColumnId="30"/>
      <queryTableField id="56" dataBound="0" tableColumnId="24"/>
      <queryTableField id="57" dataBound="0" tableColumnId="25"/>
      <queryTableField id="58" dataBound="0" tableColumnId="26"/>
      <queryTableField id="59" dataBound="0" tableColumnId="27"/>
      <queryTableField id="60" dataBound="0" tableColumnId="28"/>
    </queryTableFields>
    <queryTableDeletedFields count="7">
      <deletedField name="Column30"/>
      <deletedField name="Column24"/>
      <deletedField name="Column25"/>
      <deletedField name="Column26"/>
      <deletedField name="Column27"/>
      <deletedField name="Column28"/>
      <deletedField name="Column2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3EFCD-AA24-4CC2-8670-4AFCE6C9AA85}" name="nov_2021_out_good" displayName="nov_2021_out_good" ref="A1:BA283" tableType="queryTable" totalsRowShown="0">
  <autoFilter ref="A1:BA283" xr:uid="{322659B7-9737-44F9-BC2E-F745AFEDFE11}"/>
  <sortState xmlns:xlrd2="http://schemas.microsoft.com/office/spreadsheetml/2017/richdata2" ref="A2:BA283">
    <sortCondition descending="1" ref="M1:M283"/>
  </sortState>
  <tableColumns count="53">
    <tableColumn id="1" xr3:uid="{AD53B636-5E7B-47E5-8667-FF4571E0B2CA}" uniqueName="1" name="Time" queryTableFieldId="1" dataDxfId="50"/>
    <tableColumn id="2" xr3:uid="{DAF852E8-FC6A-4DF2-A64E-805E817765ED}" uniqueName="2" name="Latitude(deg)" queryTableFieldId="2" dataDxfId="49"/>
    <tableColumn id="3" xr3:uid="{CDFB8F1E-441D-4096-9EF7-2F5BAD0CDD8C}" uniqueName="3" name="Longitude(deg)" queryTableFieldId="3" dataDxfId="48"/>
    <tableColumn id="4" xr3:uid="{6C2CECBE-ACEE-462D-AF7B-326CCD7E3395}" uniqueName="4" name="Altitude(km)" queryTableFieldId="4" dataDxfId="47"/>
    <tableColumn id="5" xr3:uid="{745D1796-9763-4FA7-9780-1D4875228BEF}" uniqueName="5" name="Vel(km/s)" queryTableFieldId="5" dataDxfId="46"/>
    <tableColumn id="6" xr3:uid="{4E873DF8-F9F0-4438-90E7-83CB57DC9085}" uniqueName="6" name="Vel_x" queryTableFieldId="6" dataDxfId="45"/>
    <tableColumn id="7" xr3:uid="{5470308B-82EE-4A92-AD15-BA9DB69C2FF6}" uniqueName="7" name="Vel_y" queryTableFieldId="7" dataDxfId="44"/>
    <tableColumn id="8" xr3:uid="{F3FC005A-5A4E-4C90-8806-A805A44E38D0}" uniqueName="8" name="Vel_z" queryTableFieldId="8" dataDxfId="43"/>
    <tableColumn id="9" xr3:uid="{068044BC-8BA4-4037-910B-49E264BEE814}" uniqueName="9" name="Total Radiated Energy(J)" queryTableFieldId="9" dataDxfId="42"/>
    <tableColumn id="10" xr3:uid="{EDC59203-CF26-4E8F-88FC-D4C0579A80A4}" uniqueName="10" name="Calculated Total Impact Energy(kt)" queryTableFieldId="10" dataDxfId="41"/>
    <tableColumn id="52" xr3:uid="{C21AEC50-0A6B-460C-A547-0B8D4D250693}" uniqueName="52" name="Infra_energy (kT)" queryTableFieldId="53"/>
    <tableColumn id="53" xr3:uid="{725783B8-5CBD-4312-95D1-B061F9F16510}" uniqueName="53" name="Mass (kg)" queryTableFieldId="54" dataDxfId="40"/>
    <tableColumn id="54" xr3:uid="{B191573E-6EC8-4C55-9ADB-09612A21EC39}" uniqueName="54" name="Diameter (rho = 1500 kgm-3)" queryTableFieldId="55" dataDxfId="39">
      <calculatedColumnFormula>2*(nov_2021_out_good[[#This Row],[Mass (kg)]]/4/1500)^0.3333</calculatedColumnFormula>
    </tableColumn>
    <tableColumn id="11" xr3:uid="{A51A596F-D36A-4D27-984E-5E68467E52D6}" uniqueName="11" name="Lat Hemi" queryTableFieldId="11" dataDxfId="38"/>
    <tableColumn id="12" xr3:uid="{C3A6541D-95D6-4099-8634-A73D19C9A9CB}" uniqueName="12" name="Long Hemi" queryTableFieldId="12" dataDxfId="37"/>
    <tableColumn id="13" xr3:uid="{65F1784C-9635-4F7C-B65B-A6A2F7E6D0B5}" uniqueName="13" name="Latitude Numerical" queryTableFieldId="13" dataDxfId="36"/>
    <tableColumn id="14" xr3:uid="{70068E3A-E32F-4E38-BBE4-556217D4F440}" uniqueName="14" name="Longitude Numerical" queryTableFieldId="14" dataDxfId="35"/>
    <tableColumn id="15" xr3:uid="{BC54873F-9F38-4FCC-89A4-6D21F3A047B2}" uniqueName="15" name="Speed" queryTableFieldId="15" dataDxfId="34"/>
    <tableColumn id="16" xr3:uid="{DD62A26F-D325-447F-8D3C-D898ACA0B18E}" uniqueName="16" name="Zenith Distance" queryTableFieldId="16" dataDxfId="33"/>
    <tableColumn id="17" xr3:uid="{B8A75ECE-7E59-4726-B561-24701196B635}" uniqueName="17" name="Radiant azimuth" queryTableFieldId="17" dataDxfId="32"/>
    <tableColumn id="18" xr3:uid="{E8A1BFD8-CEB4-4810-8C02-358CFD503848}" uniqueName="18" name="Vn" queryTableFieldId="18" dataDxfId="31"/>
    <tableColumn id="19" xr3:uid="{A1EFFDB5-D01F-4374-A5E0-A439B89BF37B}" uniqueName="19" name="Ve" queryTableFieldId="19" dataDxfId="30"/>
    <tableColumn id="20" xr3:uid="{E6418814-4FD9-4617-80D2-A2AA0E760B2B}" uniqueName="20" name="Vd" queryTableFieldId="20" dataDxfId="29"/>
    <tableColumn id="21" xr3:uid="{EE327597-A024-4A53-A296-F35AB9FCB4F7}" uniqueName="21" name="Comments" queryTableFieldId="21" dataDxfId="28"/>
    <tableColumn id="22" xr3:uid="{30F28167-C5DC-4068-BF45-97BD102AFB23}" uniqueName="22" name="Column1" queryTableFieldId="22" dataDxfId="27"/>
    <tableColumn id="23" xr3:uid="{2018A471-B29D-4132-B682-BA5AB6425E01}" uniqueName="23" name="Column2" queryTableFieldId="23"/>
    <tableColumn id="31" xr3:uid="{66ACEECB-A820-450B-8F48-ABC0B5D7AE0E}" uniqueName="31" name="q_per" queryTableFieldId="31" dataDxfId="26"/>
    <tableColumn id="32" xr3:uid="{590D9569-C004-4DCC-A8E3-A9D79FD2FFBF}" uniqueName="32" name="d_q_per" queryTableFieldId="32" dataDxfId="25"/>
    <tableColumn id="33" xr3:uid="{51D7759C-1CB5-401D-BEF5-A97E1CFABDE4}" uniqueName="33" name="q_aph" queryTableFieldId="33" dataDxfId="24"/>
    <tableColumn id="34" xr3:uid="{40673C60-9BB5-477B-99CF-FDE6EC7E9402}" uniqueName="34" name="a" queryTableFieldId="34" dataDxfId="23"/>
    <tableColumn id="35" xr3:uid="{5A34B644-B126-4F5F-96FF-095AB25094AC}" uniqueName="35" name="d_a" queryTableFieldId="35" dataDxfId="22"/>
    <tableColumn id="36" xr3:uid="{EED47449-F8F9-4579-88CF-D1306FB4BF11}" uniqueName="36" name="e" queryTableFieldId="36" dataDxfId="21"/>
    <tableColumn id="37" xr3:uid="{5D6DB71A-E04D-4728-8543-BC7EC63BDC51}" uniqueName="37" name="d_e" queryTableFieldId="37" dataDxfId="20"/>
    <tableColumn id="38" xr3:uid="{C2073FFC-D3ED-4153-BC1A-3972E74A1C30}" uniqueName="38" name="incl" queryTableFieldId="38" dataDxfId="19"/>
    <tableColumn id="39" xr3:uid="{D9D697F6-2814-48F2-8CA7-76A1EC088103}" uniqueName="39" name="d_incl" queryTableFieldId="39" dataDxfId="18"/>
    <tableColumn id="40" xr3:uid="{C6DF89D3-0144-4975-953E-BE21DCE06EA8}" uniqueName="40" name="omega" queryTableFieldId="40" dataDxfId="17"/>
    <tableColumn id="41" xr3:uid="{C86325FC-B1C0-4BF4-8676-D4E4CB868800}" uniqueName="41" name="d_omega" queryTableFieldId="41" dataDxfId="16"/>
    <tableColumn id="42" xr3:uid="{80AF02D7-1684-4DEB-AC31-9AFF28CBED14}" uniqueName="42" name="asc_node" queryTableFieldId="42" dataDxfId="15"/>
    <tableColumn id="43" xr3:uid="{2B46D3D4-BF5E-4EB7-9D75-398E94CE7C6C}" uniqueName="43" name="d_asc_node" queryTableFieldId="43" dataDxfId="14"/>
    <tableColumn id="44" xr3:uid="{40CD3066-A8C0-41F7-B8ED-985F22E9E9CA}" uniqueName="44" name="v_g" queryTableFieldId="44" dataDxfId="13"/>
    <tableColumn id="45" xr3:uid="{6F219E07-69D6-4B57-A1C5-CE6416C2DD2F}" uniqueName="45" name="d_v_g" queryTableFieldId="45" dataDxfId="12"/>
    <tableColumn id="46" xr3:uid="{9F581740-5182-4684-A219-4CF9618A6554}" uniqueName="46" name="v_h" queryTableFieldId="46" dataDxfId="11"/>
    <tableColumn id="47" xr3:uid="{74C7B019-6E2A-4414-A263-11D1054FC133}" uniqueName="47" name="d_v_h" queryTableFieldId="47" dataDxfId="10"/>
    <tableColumn id="48" xr3:uid="{A4D92796-1F4D-4B0E-90E6-75EE5C1EDEB6}" uniqueName="48" name="alp_g" queryTableFieldId="48" dataDxfId="9"/>
    <tableColumn id="49" xr3:uid="{F7C7E3A9-5916-4A15-8BC8-D0CAA5494DF1}" uniqueName="49" name="d_alp_g" queryTableFieldId="49" dataDxfId="8"/>
    <tableColumn id="50" xr3:uid="{851CCAC8-861C-4954-A29F-CFB1BD204A53}" uniqueName="50" name="del_g" queryTableFieldId="50" dataDxfId="7"/>
    <tableColumn id="51" xr3:uid="{44A8FE13-4DFF-4FC2-90A5-D6AFFFFCD752}" uniqueName="51" name="d_del_g" queryTableFieldId="51" dataDxfId="6"/>
    <tableColumn id="30" xr3:uid="{5D530DDF-8254-4C34-87A3-F17947740405}" uniqueName="30" name="T_j" queryTableFieldId="52" dataDxfId="5"/>
    <tableColumn id="24" xr3:uid="{7E6BA0DC-6CDA-4D86-9D5E-C14369B9EAC3}" uniqueName="24" name="Column53" queryTableFieldId="56" dataDxfId="4"/>
    <tableColumn id="25" xr3:uid="{FEA117AF-DAD2-4438-9B54-108F918B755E}" uniqueName="25" name="Column54" queryTableFieldId="57" dataDxfId="3"/>
    <tableColumn id="26" xr3:uid="{2150DFCB-B7A1-477D-AC33-F2E16A20C779}" uniqueName="26" name="Column55" queryTableFieldId="58" dataDxfId="2"/>
    <tableColumn id="27" xr3:uid="{82C5A5DF-C724-4887-B515-185633E2A108}" uniqueName="27" name="Column56" queryTableFieldId="59" dataDxfId="1"/>
    <tableColumn id="28" xr3:uid="{1F0D6478-1BDF-4E2A-978D-AA2A20CD3BEB}" uniqueName="28" name="Column57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34"/>
  <sheetViews>
    <sheetView workbookViewId="0">
      <pane ySplit="1" topLeftCell="A2" activePane="bottomLeft" state="frozen"/>
      <selection pane="bottomLeft" activeCell="A23" sqref="A23"/>
    </sheetView>
  </sheetViews>
  <sheetFormatPr defaultRowHeight="15"/>
  <cols>
    <col min="1" max="1" width="22.5703125" customWidth="1"/>
    <col min="12" max="12" width="11.28515625" customWidth="1"/>
    <col min="13" max="13" width="10.140625" customWidth="1"/>
    <col min="14" max="14" width="10.85546875" customWidth="1"/>
    <col min="16" max="16" width="15.42578125" customWidth="1"/>
    <col min="17" max="17" width="15.85546875" customWidth="1"/>
    <col min="21" max="21" width="33.7109375" customWidth="1"/>
    <col min="22" max="22" width="20.5703125" customWidth="1"/>
    <col min="23" max="23" width="11.85546875" customWidth="1"/>
    <col min="24" max="24" width="11.7109375" customWidth="1"/>
  </cols>
  <sheetData>
    <row r="1" spans="1:29" ht="60" customHeigh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2" t="s">
        <v>5</v>
      </c>
      <c r="G1" s="53"/>
      <c r="H1" s="54"/>
      <c r="I1" s="50" t="s">
        <v>9</v>
      </c>
      <c r="J1" s="50" t="s">
        <v>10</v>
      </c>
      <c r="K1" s="4" t="s">
        <v>142</v>
      </c>
      <c r="L1" s="4" t="s">
        <v>143</v>
      </c>
      <c r="M1" s="4" t="s">
        <v>144</v>
      </c>
      <c r="N1" s="4" t="s">
        <v>145</v>
      </c>
      <c r="O1" t="s">
        <v>135</v>
      </c>
      <c r="P1" t="s">
        <v>146</v>
      </c>
      <c r="Q1" t="s">
        <v>136</v>
      </c>
      <c r="R1" t="s">
        <v>137</v>
      </c>
      <c r="S1" t="s">
        <v>138</v>
      </c>
      <c r="T1" t="s">
        <v>139</v>
      </c>
      <c r="U1" t="s">
        <v>388</v>
      </c>
      <c r="W1" t="s">
        <v>535</v>
      </c>
      <c r="X1" t="s">
        <v>536</v>
      </c>
      <c r="AA1" t="s">
        <v>140</v>
      </c>
      <c r="AB1">
        <f>3.1415926535/180</f>
        <v>1.7453292519444445E-2</v>
      </c>
      <c r="AC1" t="s">
        <v>141</v>
      </c>
    </row>
    <row r="2" spans="1:29">
      <c r="A2" s="51"/>
      <c r="B2" s="51"/>
      <c r="C2" s="51"/>
      <c r="D2" s="51"/>
      <c r="E2" s="51"/>
      <c r="F2" s="1" t="s">
        <v>6</v>
      </c>
      <c r="G2" s="2" t="s">
        <v>7</v>
      </c>
      <c r="H2" s="3" t="s">
        <v>8</v>
      </c>
      <c r="I2" s="51"/>
      <c r="J2" s="51"/>
      <c r="K2" s="4"/>
      <c r="L2" s="4"/>
      <c r="M2" s="4"/>
      <c r="N2" s="4"/>
      <c r="U2">
        <v>0</v>
      </c>
    </row>
    <row r="3" spans="1:29">
      <c r="A3" t="s">
        <v>2099</v>
      </c>
      <c r="B3" t="s">
        <v>98</v>
      </c>
      <c r="C3" t="s">
        <v>99</v>
      </c>
      <c r="D3">
        <v>23.3</v>
      </c>
      <c r="E3">
        <v>18.600000000000001</v>
      </c>
      <c r="F3" t="s">
        <v>2100</v>
      </c>
      <c r="G3">
        <v>-13.3</v>
      </c>
      <c r="H3">
        <v>-2.4</v>
      </c>
      <c r="I3" t="s">
        <v>2101</v>
      </c>
      <c r="J3" s="35">
        <v>440</v>
      </c>
      <c r="K3" s="5" t="str">
        <f>RIGHTB(B3,1)</f>
        <v>N</v>
      </c>
      <c r="L3" s="5" t="str">
        <f>RIGHTB(C3,1)</f>
        <v>E</v>
      </c>
      <c r="M3" s="6" t="str">
        <f>IF(AND(K3="S",LEN(B3)&gt;4),-LEFT(B3,4),IF(AND(K3="S",LEN(B3)=4),-LEFT(B3,3),IF(AND(K3="N",LEN(B3)=4),LEFT(B3,3),LEFT(B3,4))))</f>
        <v>54.8</v>
      </c>
      <c r="N3" s="6" t="str">
        <f>IF(AND(L3="W",LEN(C3)=6),-LEFT(C3,5), IF(AND(L3="W",LEN(C3)=5),-LEFT(C3,4), IF(AND(L3="W",LEN(C3)=4), -LEFT(C3,3), IF(AND(L3="E", LEN(C3)=6),LEFT(C3,5), IF(AND(L3="E",LEN(C3)=5), LEFT(C3,4), IF(AND(L3="E",LEN(C3)=4),LEFT(C3,3) ))))))</f>
        <v>61.1</v>
      </c>
      <c r="O3">
        <f>(F3^2+G3^2+H3^2)^0.5</f>
        <v>18.614241859393577</v>
      </c>
      <c r="P3">
        <f>ATAN((R3^2+S3^2)^0.5/T3)/$AB$1</f>
        <v>74.075744031500037</v>
      </c>
      <c r="Q3">
        <f>ATAN2(R3,S3)/$AB$1+180</f>
        <v>99.895927103102636</v>
      </c>
      <c r="R3">
        <f>-F3*SIN(M3*$AB$1)*COS(N3*$AB$1)-G3*SIN($AB$1*M3)*SIN($AB$1*N3)+H3*COS($AB$1*M3)</f>
        <v>3.0762644927053935</v>
      </c>
      <c r="S3">
        <f>-F3*SIN($AB$1*N3)+G3*COS($AB$1*N3)</f>
        <v>-17.63360164305811</v>
      </c>
      <c r="T3">
        <f>-F3*COS($AB$1*M3)*COS(N3*$AB$1)-G3*COS($AB$1*M3)*SIN($AB$1*N3)-H3*SIN($AB$1*M3)</f>
        <v>5.1071214852261351</v>
      </c>
      <c r="W3">
        <f t="shared" ref="W3:W34" si="0">IF(O3&lt;&gt;0,1,0)</f>
        <v>1</v>
      </c>
    </row>
    <row r="4" spans="1:29">
      <c r="A4" t="s">
        <v>1555</v>
      </c>
      <c r="B4" t="s">
        <v>881</v>
      </c>
      <c r="C4" t="s">
        <v>882</v>
      </c>
      <c r="D4">
        <v>26</v>
      </c>
      <c r="E4">
        <v>13.6</v>
      </c>
      <c r="F4">
        <v>6.3</v>
      </c>
      <c r="G4">
        <v>-3</v>
      </c>
      <c r="H4">
        <v>-31.2</v>
      </c>
      <c r="I4" t="s">
        <v>1863</v>
      </c>
      <c r="J4" s="35">
        <v>49</v>
      </c>
      <c r="K4" s="5" t="str">
        <f>RIGHTB(B4,1)</f>
        <v>N</v>
      </c>
      <c r="L4" s="5" t="str">
        <f>RIGHTB(C4,1)</f>
        <v>E</v>
      </c>
      <c r="M4" s="6" t="str">
        <f>IF(AND(K4="S",LEN(B4)&gt;4),-LEFT(B4,4),IF(AND(K4="S",LEN(B4)=4),-LEFT(B4,3),IF(AND(K4="N",LEN(B4)=4),LEFT(B4,3),LEFT(B4,4))))</f>
        <v>56.9</v>
      </c>
      <c r="N4" s="6" t="str">
        <f>IF(AND(L4="W",LEN(C4)=6),-LEFT(C4,5), IF(AND(L4="W",LEN(C4)=5),-LEFT(C4,4), IF(AND(L4="W",LEN(C4)=4), -LEFT(C4,3), IF(AND(L4="E", LEN(C4)=6),LEFT(C4,5), IF(AND(L4="E",LEN(C4)=5), LEFT(C4,4), IF(AND(L4="E",LEN(C4)=4),LEFT(C4,3) ))))))</f>
        <v>172.4</v>
      </c>
      <c r="O4">
        <f>(F4^2+G4^2+H4^2)^0.5</f>
        <v>31.970767898190996</v>
      </c>
      <c r="P4">
        <f>ATAN((R4^2+S4^2)^0.5/T4)/$AB$1</f>
        <v>21.413989203354834</v>
      </c>
      <c r="Q4">
        <f>ATAN2(R4,S4)/$AB$1+180</f>
        <v>349.43380547002045</v>
      </c>
      <c r="R4">
        <f>-F4*SIN(M4*$AB$1)*COS(N4*$AB$1)-G4*SIN($AB$1*M4)*SIN($AB$1*N4)+H4*COS($AB$1*M4)</f>
        <v>-11.474733419083</v>
      </c>
      <c r="S4">
        <f>-F4*SIN($AB$1*N4)+G4*COS($AB$1*N4)</f>
        <v>2.1404313615635795</v>
      </c>
      <c r="T4">
        <f>-F4*COS($AB$1*M4)*COS(N4*$AB$1)-G4*COS($AB$1*M4)*SIN($AB$1*N4)-H4*SIN($AB$1*M4)</f>
        <v>29.763720307572683</v>
      </c>
      <c r="W4">
        <f t="shared" si="0"/>
        <v>1</v>
      </c>
    </row>
    <row r="5" spans="1:29">
      <c r="A5" t="s">
        <v>2239</v>
      </c>
      <c r="B5" t="s">
        <v>133</v>
      </c>
      <c r="C5" t="s">
        <v>134</v>
      </c>
      <c r="D5">
        <v>19.100000000000001</v>
      </c>
      <c r="E5">
        <v>19.2</v>
      </c>
      <c r="F5" s="35">
        <v>14</v>
      </c>
      <c r="G5">
        <v>-16</v>
      </c>
      <c r="H5">
        <v>-6</v>
      </c>
      <c r="I5" t="s">
        <v>2182</v>
      </c>
      <c r="J5" s="35">
        <v>33</v>
      </c>
      <c r="K5" s="5" t="str">
        <f>RIGHTB(B5,1)</f>
        <v>S</v>
      </c>
      <c r="L5" s="5" t="str">
        <f>RIGHTB(C5,1)</f>
        <v>E</v>
      </c>
      <c r="M5" s="6">
        <f>IF(AND(K5="S",LEN(B5)&gt;4),-LEFT(B5,4),IF(AND(K5="S",LEN(B5)=4),-LEFT(B5,3),IF(AND(K5="N",LEN(B5)=4),LEFT(B5,3),LEFT(B5,4))))</f>
        <v>-4.2</v>
      </c>
      <c r="N5" s="6" t="str">
        <f>IF(AND(L5="W",LEN(C5)=6),-LEFT(C5,5), IF(AND(L5="W",LEN(C5)=5),-LEFT(C5,4), IF(AND(L5="W",LEN(C5)=4), -LEFT(C5,3), IF(AND(L5="E", LEN(C5)=6),LEFT(C5,5), IF(AND(L5="E",LEN(C5)=5), LEFT(C5,4), IF(AND(L5="E",LEN(C5)=4),LEFT(C5,3) ))))))</f>
        <v>120.6</v>
      </c>
      <c r="O5">
        <f>(F5^2+G5^2+H5^2)^0.5</f>
        <v>22.090722034374522</v>
      </c>
      <c r="P5">
        <f>ATAN((R5^2+S5^2)^0.5/T5)/$AB$1</f>
        <v>22.542431222802964</v>
      </c>
      <c r="Q5">
        <f>ATAN2(R5,S5)/$AB$1+180</f>
        <v>27.463691929853638</v>
      </c>
      <c r="R5">
        <f>-F5*SIN(M5*$AB$1)*COS(N5*$AB$1)-G5*SIN($AB$1*M5)*SIN($AB$1*N5)+H5*COS($AB$1*M5)</f>
        <v>-7.5144518290227875</v>
      </c>
      <c r="S5">
        <f>-F5*SIN($AB$1*N5)+G5*COS($AB$1*N5)</f>
        <v>-3.9057257273065549</v>
      </c>
      <c r="T5">
        <f>-F5*COS($AB$1*M5)*COS(N5*$AB$1)-G5*COS($AB$1*M5)*SIN($AB$1*N5)-H5*SIN($AB$1*M5)</f>
        <v>20.402899800086061</v>
      </c>
      <c r="W5">
        <f t="shared" si="0"/>
        <v>1</v>
      </c>
    </row>
    <row r="6" spans="1:29">
      <c r="A6" t="s">
        <v>1620</v>
      </c>
      <c r="B6" t="s">
        <v>129</v>
      </c>
      <c r="C6" t="s">
        <v>130</v>
      </c>
      <c r="D6">
        <v>26</v>
      </c>
      <c r="E6">
        <v>18.100000000000001</v>
      </c>
      <c r="F6" s="35">
        <v>18</v>
      </c>
      <c r="G6">
        <v>-2</v>
      </c>
      <c r="H6">
        <v>-4</v>
      </c>
      <c r="I6" t="s">
        <v>2182</v>
      </c>
      <c r="J6" s="35">
        <v>33</v>
      </c>
      <c r="K6" s="5" t="str">
        <f>RIGHTB(B6,1)</f>
        <v>N</v>
      </c>
      <c r="L6" s="5" t="str">
        <f>RIGHTB(C6,1)</f>
        <v>E</v>
      </c>
      <c r="M6" s="6" t="str">
        <f>IF(AND(K6="S",LEN(B6)&gt;4),-LEFT(B6,4),IF(AND(K6="S",LEN(B6)=4),-LEFT(B6,3),IF(AND(K6="N",LEN(B6)=4),LEFT(B6,3),LEFT(B6,4))))</f>
        <v>38.0</v>
      </c>
      <c r="N6" s="6" t="str">
        <f>IF(AND(L6="W",LEN(C6)=6),-LEFT(C6,5), IF(AND(L6="W",LEN(C6)=5),-LEFT(C6,4), IF(AND(L6="W",LEN(C6)=4), -LEFT(C6,3), IF(AND(L6="E", LEN(C6)=6),LEFT(C6,5), IF(AND(L6="E",LEN(C6)=5), LEFT(C6,4), IF(AND(L6="E",LEN(C6)=4),LEFT(C6,3) ))))))</f>
        <v>158.0</v>
      </c>
      <c r="O6">
        <f>(F6^2+G6^2+H6^2)^0.5</f>
        <v>18.547236990991408</v>
      </c>
      <c r="P6">
        <f>ATAN((R6^2+S6^2)^0.5/T6)/$AB$1</f>
        <v>29.110614159997315</v>
      </c>
      <c r="Q6">
        <f>ATAN2(R6,S6)/$AB$1+180</f>
        <v>147.19531249149918</v>
      </c>
      <c r="R6">
        <f>-F6*SIN(M6*$AB$1)*COS(N6*$AB$1)-G6*SIN($AB$1*M6)*SIN($AB$1*N6)+H6*COS($AB$1*M6)</f>
        <v>7.5841835173799756</v>
      </c>
      <c r="S6">
        <f>-F6*SIN($AB$1*N6)+G6*COS($AB$1*N6)</f>
        <v>-4.8885509737273196</v>
      </c>
      <c r="T6">
        <f>-F6*COS($AB$1*M6)*COS(N6*$AB$1)-G6*COS($AB$1*M6)*SIN($AB$1*N6)-H6*SIN($AB$1*M6)</f>
        <v>16.204389212555085</v>
      </c>
      <c r="W6">
        <f t="shared" si="0"/>
        <v>1</v>
      </c>
    </row>
    <row r="7" spans="1:29">
      <c r="A7" t="s">
        <v>2781</v>
      </c>
      <c r="B7" t="s">
        <v>1243</v>
      </c>
      <c r="C7" t="s">
        <v>1244</v>
      </c>
      <c r="I7" t="s">
        <v>2782</v>
      </c>
      <c r="J7" s="35">
        <v>30</v>
      </c>
      <c r="K7" s="5" t="str">
        <f>RIGHTB(B7,1)</f>
        <v>N</v>
      </c>
      <c r="L7" s="5" t="str">
        <f>RIGHTB(C7,1)</f>
        <v>E</v>
      </c>
      <c r="M7" s="6" t="str">
        <f>IF(AND(K7="S",LEN(B7)&gt;4),-LEFT(B7,4),IF(AND(K7="S",LEN(B7)=4),-LEFT(B7,3),IF(AND(K7="N",LEN(B7)=4),LEFT(B7,3),LEFT(B7,4))))</f>
        <v>2.7</v>
      </c>
      <c r="N7" s="6" t="str">
        <f>IF(AND(L7="W",LEN(C7)=6),-LEFT(C7,5), IF(AND(L7="W",LEN(C7)=5),-LEFT(C7,4), IF(AND(L7="W",LEN(C7)=4), -LEFT(C7,3), IF(AND(L7="E", LEN(C7)=6),LEFT(C7,5), IF(AND(L7="E",LEN(C7)=5), LEFT(C7,4), IF(AND(L7="E",LEN(C7)=4),LEFT(C7,3) ))))))</f>
        <v>164.1</v>
      </c>
      <c r="O7">
        <f>(F7^2+G7^2+H7^2)^0.5</f>
        <v>0</v>
      </c>
      <c r="P7" t="e">
        <f>ATAN((R7^2+S7^2)^0.5/T7)/$AB$1</f>
        <v>#DIV/0!</v>
      </c>
      <c r="Q7" t="e">
        <f>ATAN2(R7,S7)/$AB$1+180</f>
        <v>#DIV/0!</v>
      </c>
      <c r="R7">
        <f>-F7*SIN(M7*$AB$1)*COS(N7*$AB$1)-G7*SIN($AB$1*M7)*SIN($AB$1*N7)+H7*COS($AB$1*M7)</f>
        <v>0</v>
      </c>
      <c r="S7">
        <f>-F7*SIN($AB$1*N7)+G7*COS($AB$1*N7)</f>
        <v>0</v>
      </c>
      <c r="T7">
        <f>-F7*COS($AB$1*M7)*COS(N7*$AB$1)-G7*COS($AB$1*M7)*SIN($AB$1*N7)-H7*SIN($AB$1*M7)</f>
        <v>0</v>
      </c>
      <c r="W7">
        <f t="shared" si="0"/>
        <v>0</v>
      </c>
    </row>
    <row r="8" spans="1:29">
      <c r="A8" t="s">
        <v>1649</v>
      </c>
      <c r="B8" t="s">
        <v>1015</v>
      </c>
      <c r="C8" t="s">
        <v>1016</v>
      </c>
      <c r="D8">
        <v>35</v>
      </c>
      <c r="E8">
        <v>19.2</v>
      </c>
      <c r="F8">
        <v>-15.3</v>
      </c>
      <c r="G8">
        <v>1</v>
      </c>
      <c r="H8">
        <v>11.6</v>
      </c>
      <c r="I8" t="s">
        <v>2433</v>
      </c>
      <c r="J8" s="35">
        <v>18</v>
      </c>
      <c r="K8" s="5" t="str">
        <f>RIGHTB(B8,1)</f>
        <v>S</v>
      </c>
      <c r="L8" s="5" t="str">
        <f>RIGHTB(C8,1)</f>
        <v>E</v>
      </c>
      <c r="M8" s="6">
        <f>IF(AND(K8="S",LEN(B8)&gt;4),-LEFT(B8,4),IF(AND(K8="S",LEN(B8)=4),-LEFT(B8,3),IF(AND(K8="N",LEN(B8)=4),LEFT(B8,3),LEFT(B8,4))))</f>
        <v>-27.3</v>
      </c>
      <c r="N8" s="6" t="str">
        <f>IF(AND(L8="W",LEN(C8)=6),-LEFT(C8,5), IF(AND(L8="W",LEN(C8)=5),-LEFT(C8,4), IF(AND(L8="W",LEN(C8)=4), -LEFT(C8,3), IF(AND(L8="E", LEN(C8)=6),LEFT(C8,5), IF(AND(L8="E",LEN(C8)=5), LEFT(C8,4), IF(AND(L8="E",LEN(C8)=4),LEFT(C8,3) ))))))</f>
        <v>71.5</v>
      </c>
      <c r="O8">
        <f>(F8^2+G8^2+H8^2)^0.5</f>
        <v>19.226284092356487</v>
      </c>
      <c r="P8">
        <f>ATAN((R8^2+S8^2)^0.5/T8)/$AB$1</f>
        <v>62.788714662655771</v>
      </c>
      <c r="Q8">
        <f>ATAN2(R8,S8)/$AB$1+180</f>
        <v>240.1273980907377</v>
      </c>
      <c r="R8">
        <f>-F8*SIN(M8*$AB$1)*COS(N8*$AB$1)-G8*SIN($AB$1*M8)*SIN($AB$1*N8)+H8*COS($AB$1*M8)</f>
        <v>8.5162740394131351</v>
      </c>
      <c r="S8">
        <f>-F8*SIN($AB$1*N8)+G8*COS($AB$1*N8)</f>
        <v>14.826656580920607</v>
      </c>
      <c r="T8">
        <f>-F8*COS($AB$1*M8)*COS(N8*$AB$1)-G8*COS($AB$1*M8)*SIN($AB$1*N8)-H8*SIN($AB$1*M8)</f>
        <v>8.7916625911747488</v>
      </c>
      <c r="W8">
        <f t="shared" si="0"/>
        <v>1</v>
      </c>
    </row>
    <row r="9" spans="1:29">
      <c r="A9" t="s">
        <v>1626</v>
      </c>
      <c r="B9" t="s">
        <v>131</v>
      </c>
      <c r="C9" t="s">
        <v>132</v>
      </c>
      <c r="D9">
        <v>38</v>
      </c>
      <c r="E9">
        <v>32.1</v>
      </c>
      <c r="F9" s="35">
        <v>3</v>
      </c>
      <c r="G9">
        <v>-17</v>
      </c>
      <c r="H9" s="35">
        <v>27</v>
      </c>
      <c r="I9" t="s">
        <v>2231</v>
      </c>
      <c r="J9" s="35">
        <v>18</v>
      </c>
      <c r="K9" s="5" t="str">
        <f>RIGHTB(B9,1)</f>
        <v>S</v>
      </c>
      <c r="L9" s="5" t="str">
        <f>RIGHTB(C9,1)</f>
        <v>E</v>
      </c>
      <c r="M9" s="6">
        <f>IF(AND(K9="S",LEN(B9)&gt;4),-LEFT(B9,4),IF(AND(K9="S",LEN(B9)=4),-LEFT(B9,3),IF(AND(K9="N",LEN(B9)=4),LEFT(B9,3),LEFT(B9,4))))</f>
        <v>-22</v>
      </c>
      <c r="N9" s="6" t="str">
        <f>IF(AND(L9="W",LEN(C9)=6),-LEFT(C9,5), IF(AND(L9="W",LEN(C9)=5),-LEFT(C9,4), IF(AND(L9="W",LEN(C9)=4), -LEFT(C9,3), IF(AND(L9="E", LEN(C9)=6),LEFT(C9,5), IF(AND(L9="E",LEN(C9)=5), LEFT(C9,4), IF(AND(L9="E",LEN(C9)=4),LEFT(C9,3) ))))))</f>
        <v>29.2</v>
      </c>
      <c r="O9">
        <f>(F9^2+G9^2+H9^2)^0.5</f>
        <v>32.046840717924134</v>
      </c>
      <c r="P9">
        <f>ATAN((R9^2+S9^2)^0.5/T9)/$AB$1</f>
        <v>61.327799554189866</v>
      </c>
      <c r="Q9">
        <f>ATAN2(R9,S9)/$AB$1+180</f>
        <v>144.5613069844583</v>
      </c>
      <c r="R9">
        <f>-F9*SIN(M9*$AB$1)*COS(N9*$AB$1)-G9*SIN($AB$1*M9)*SIN($AB$1*N9)+H9*COS($AB$1*M9)</f>
        <v>22.908128606036573</v>
      </c>
      <c r="S9">
        <f>-F9*SIN($AB$1*N9)+G9*COS($AB$1*N9)</f>
        <v>-16.303254291085626</v>
      </c>
      <c r="T9">
        <f>-F9*COS($AB$1*M9)*COS(N9*$AB$1)-G9*COS($AB$1*M9)*SIN($AB$1*N9)-H9*SIN($AB$1*M9)</f>
        <v>15.376005439953737</v>
      </c>
      <c r="W9">
        <f t="shared" si="0"/>
        <v>1</v>
      </c>
    </row>
    <row r="10" spans="1:29">
      <c r="A10" t="s">
        <v>2789</v>
      </c>
      <c r="B10" t="s">
        <v>701</v>
      </c>
      <c r="C10" t="s">
        <v>650</v>
      </c>
      <c r="I10" t="s">
        <v>2790</v>
      </c>
      <c r="J10" s="35">
        <v>14</v>
      </c>
      <c r="K10" s="5" t="str">
        <f>RIGHTB(B10,1)</f>
        <v>S</v>
      </c>
      <c r="L10" s="5" t="str">
        <f>RIGHTB(C10,1)</f>
        <v>E</v>
      </c>
      <c r="M10" s="6">
        <f>IF(AND(K10="S",LEN(B10)&gt;4),-LEFT(B10,4),IF(AND(K10="S",LEN(B10)=4),-LEFT(B10,3),IF(AND(K10="N",LEN(B10)=4),LEFT(B10,3),LEFT(B10,4))))</f>
        <v>-4.0999999999999996</v>
      </c>
      <c r="N10" s="6" t="str">
        <f>IF(AND(L10="W",LEN(C10)=6),-LEFT(C10,5), IF(AND(L10="W",LEN(C10)=5),-LEFT(C10,4), IF(AND(L10="W",LEN(C10)=4), -LEFT(C10,3), IF(AND(L10="E", LEN(C10)=6),LEFT(C10,5), IF(AND(L10="E",LEN(C10)=5), LEFT(C10,4), IF(AND(L10="E",LEN(C10)=4),LEFT(C10,3) ))))))</f>
        <v>124.3</v>
      </c>
      <c r="O10">
        <f>(F10^2+G10^2+H10^2)^0.5</f>
        <v>0</v>
      </c>
      <c r="P10" t="e">
        <f>ATAN((R10^2+S10^2)^0.5/T10)/$AB$1</f>
        <v>#DIV/0!</v>
      </c>
      <c r="Q10" t="e">
        <f>ATAN2(R10,S10)/$AB$1+180</f>
        <v>#DIV/0!</v>
      </c>
      <c r="R10">
        <f>-F10*SIN(M10*$AB$1)*COS(N10*$AB$1)-G10*SIN($AB$1*M10)*SIN($AB$1*N10)+H10*COS($AB$1*M10)</f>
        <v>0</v>
      </c>
      <c r="S10">
        <f>-F10*SIN($AB$1*N10)+G10*COS($AB$1*N10)</f>
        <v>0</v>
      </c>
      <c r="T10">
        <f>-F10*COS($AB$1*M10)*COS(N10*$AB$1)-G10*COS($AB$1*M10)*SIN($AB$1*N10)-H10*SIN($AB$1*M10)</f>
        <v>0</v>
      </c>
      <c r="W10">
        <f t="shared" si="0"/>
        <v>0</v>
      </c>
    </row>
    <row r="11" spans="1:29">
      <c r="A11" t="s">
        <v>2328</v>
      </c>
      <c r="B11" t="s">
        <v>437</v>
      </c>
      <c r="C11" t="s">
        <v>438</v>
      </c>
      <c r="D11">
        <v>26.5</v>
      </c>
      <c r="E11">
        <v>15.9</v>
      </c>
      <c r="F11">
        <v>4.9000000000000004</v>
      </c>
      <c r="G11">
        <v>-15</v>
      </c>
      <c r="H11">
        <v>1.6</v>
      </c>
      <c r="I11" t="s">
        <v>2329</v>
      </c>
      <c r="J11" s="35">
        <v>14</v>
      </c>
      <c r="K11" s="5" t="str">
        <f>RIGHTB(B11,1)</f>
        <v>N</v>
      </c>
      <c r="L11" s="5" t="str">
        <f>RIGHTB(C11,1)</f>
        <v>E</v>
      </c>
      <c r="M11" s="6" t="str">
        <f>IF(AND(K11="S",LEN(B11)&gt;4),-LEFT(B11,4),IF(AND(K11="S",LEN(B11)=4),-LEFT(B11,3),IF(AND(K11="N",LEN(B11)=4),LEFT(B11,3),LEFT(B11,4))))</f>
        <v>26.2</v>
      </c>
      <c r="N11" s="6" t="str">
        <f>IF(AND(L11="W",LEN(C11)=6),-LEFT(C11,5), IF(AND(L11="W",LEN(C11)=5),-LEFT(C11,4), IF(AND(L11="W",LEN(C11)=4), -LEFT(C11,3), IF(AND(L11="E", LEN(C11)=6),LEFT(C11,5), IF(AND(L11="E",LEN(C11)=5), LEFT(C11,4), IF(AND(L11="E",LEN(C11)=4),LEFT(C11,3) ))))))</f>
        <v>26.0</v>
      </c>
      <c r="O11">
        <f>(F11^2+G11^2+H11^2)^0.5</f>
        <v>15.860958356921564</v>
      </c>
      <c r="P11">
        <f>ATAN((R11^2+S11^2)^0.5/T11)/$AB$1</f>
        <v>85.508951788427282</v>
      </c>
      <c r="Q11">
        <f>ATAN2(R11,S11)/$AB$1+180</f>
        <v>98.709375908525757</v>
      </c>
      <c r="R11">
        <f>-F11*SIN(M11*$AB$1)*COS(N11*$AB$1)-G11*SIN($AB$1*M11)*SIN($AB$1*N11)+H11*COS($AB$1*M11)</f>
        <v>2.3943329201215544</v>
      </c>
      <c r="S11">
        <f>-F11*SIN($AB$1*N11)+G11*COS($AB$1*N11)</f>
        <v>-15.629929313782149</v>
      </c>
      <c r="T11">
        <f>-F11*COS($AB$1*M11)*COS(N11*$AB$1)-G11*COS($AB$1*M11)*SIN($AB$1*N11)-H11*SIN($AB$1*M11)</f>
        <v>1.2419659873747273</v>
      </c>
      <c r="W11">
        <f t="shared" si="0"/>
        <v>1</v>
      </c>
    </row>
    <row r="12" spans="1:29">
      <c r="A12" t="s">
        <v>1622</v>
      </c>
      <c r="B12" t="s">
        <v>264</v>
      </c>
      <c r="C12" t="s">
        <v>265</v>
      </c>
      <c r="D12">
        <v>26</v>
      </c>
      <c r="E12">
        <v>15.7</v>
      </c>
      <c r="F12">
        <v>12.1</v>
      </c>
      <c r="G12">
        <v>10</v>
      </c>
      <c r="H12">
        <v>0.2</v>
      </c>
      <c r="I12" t="s">
        <v>2206</v>
      </c>
      <c r="J12" s="35">
        <v>14</v>
      </c>
      <c r="K12" s="5" t="str">
        <f>RIGHTB(B12,1)</f>
        <v>S</v>
      </c>
      <c r="L12" s="5" t="str">
        <f>RIGHTB(C12,1)</f>
        <v>W</v>
      </c>
      <c r="M12" s="6">
        <f>IF(AND(K12="S",LEN(B12)&gt;4),-LEFT(B12,4),IF(AND(K12="S",LEN(B12)=4),-LEFT(B12,3),IF(AND(K12="N",LEN(B12)=4),LEFT(B12,3),LEFT(B12,4))))</f>
        <v>-34.1</v>
      </c>
      <c r="N12" s="6">
        <f>IF(AND(L12="W",LEN(C12)=6),-LEFT(C12,5), IF(AND(L12="W",LEN(C12)=5),-LEFT(C12,4), IF(AND(L12="W",LEN(C12)=4), -LEFT(C12,3), IF(AND(L12="E", LEN(C12)=6),LEFT(C12,5), IF(AND(L12="E",LEN(C12)=5), LEFT(C12,4), IF(AND(L12="E",LEN(C12)=4),LEFT(C12,3) ))))))</f>
        <v>-174.5</v>
      </c>
      <c r="O12">
        <f>(F12^2+G12^2+H12^2)^0.5</f>
        <v>15.698726062964472</v>
      </c>
      <c r="P12">
        <f>ATAN((R12^2+S12^2)^0.5/T12)/$AB$1</f>
        <v>46.13207802885875</v>
      </c>
      <c r="Q12">
        <f>ATAN2(R12,S12)/$AB$1+180</f>
        <v>50.988937859009695</v>
      </c>
      <c r="R12">
        <f>-F12*SIN(M12*$AB$1)*COS(N12*$AB$1)-G12*SIN($AB$1*M12)*SIN($AB$1*N12)+H12*COS($AB$1*M12)</f>
        <v>-7.1242374751008262</v>
      </c>
      <c r="S12">
        <f>-F12*SIN($AB$1*N12)+G12*COS($AB$1*N12)</f>
        <v>-8.7942283770451972</v>
      </c>
      <c r="T12">
        <f>-F12*COS($AB$1*M12)*COS(N12*$AB$1)-G12*COS($AB$1*M12)*SIN($AB$1*N12)-H12*SIN($AB$1*M12)</f>
        <v>10.879190578840966</v>
      </c>
      <c r="W12">
        <f t="shared" si="0"/>
        <v>1</v>
      </c>
    </row>
    <row r="13" spans="1:29">
      <c r="A13" t="s">
        <v>2437</v>
      </c>
      <c r="B13" t="s">
        <v>312</v>
      </c>
      <c r="C13" t="s">
        <v>1020</v>
      </c>
      <c r="D13">
        <v>31.5</v>
      </c>
      <c r="I13" t="s">
        <v>2438</v>
      </c>
      <c r="J13" s="35">
        <v>13</v>
      </c>
      <c r="K13" s="5" t="str">
        <f>RIGHTB(B13,1)</f>
        <v>S</v>
      </c>
      <c r="L13" s="5" t="str">
        <f>RIGHTB(C13,1)</f>
        <v>E</v>
      </c>
      <c r="M13" s="6">
        <f>IF(AND(K13="S",LEN(B13)&gt;4),-LEFT(B13,4),IF(AND(K13="S",LEN(B13)=4),-LEFT(B13,3),IF(AND(K13="N",LEN(B13)=4),LEFT(B13,3),LEFT(B13,4))))</f>
        <v>-67.7</v>
      </c>
      <c r="N13" s="6" t="str">
        <f>IF(AND(L13="W",LEN(C13)=6),-LEFT(C13,5), IF(AND(L13="W",LEN(C13)=5),-LEFT(C13,4), IF(AND(L13="W",LEN(C13)=4), -LEFT(C13,3), IF(AND(L13="E", LEN(C13)=6),LEFT(C13,5), IF(AND(L13="E",LEN(C13)=5), LEFT(C13,4), IF(AND(L13="E",LEN(C13)=4),LEFT(C13,3) ))))))</f>
        <v>18.2</v>
      </c>
      <c r="O13">
        <f>(F13^2+G13^2+H13^2)^0.5</f>
        <v>0</v>
      </c>
      <c r="P13" t="e">
        <f>ATAN((R13^2+S13^2)^0.5/T13)/$AB$1</f>
        <v>#DIV/0!</v>
      </c>
      <c r="Q13" t="e">
        <f>ATAN2(R13,S13)/$AB$1+180</f>
        <v>#DIV/0!</v>
      </c>
      <c r="R13">
        <f>-F13*SIN(M13*$AB$1)*COS(N13*$AB$1)-G13*SIN($AB$1*M13)*SIN($AB$1*N13)+H13*COS($AB$1*M13)</f>
        <v>0</v>
      </c>
      <c r="S13">
        <f>-F13*SIN($AB$1*N13)+G13*COS($AB$1*N13)</f>
        <v>0</v>
      </c>
      <c r="T13">
        <f>-F13*COS($AB$1*M13)*COS(N13*$AB$1)-G13*COS($AB$1*M13)*SIN($AB$1*N13)-H13*SIN($AB$1*M13)</f>
        <v>0</v>
      </c>
      <c r="W13">
        <f t="shared" si="0"/>
        <v>0</v>
      </c>
    </row>
    <row r="14" spans="1:29">
      <c r="A14" t="s">
        <v>1586</v>
      </c>
      <c r="B14" t="s">
        <v>640</v>
      </c>
      <c r="C14" t="s">
        <v>468</v>
      </c>
      <c r="D14">
        <v>31</v>
      </c>
      <c r="E14">
        <v>15.6</v>
      </c>
      <c r="F14">
        <v>2.7</v>
      </c>
      <c r="G14">
        <v>14.5</v>
      </c>
      <c r="H14">
        <v>5</v>
      </c>
      <c r="I14" t="s">
        <v>1982</v>
      </c>
      <c r="J14" s="35">
        <v>13</v>
      </c>
      <c r="K14" s="5" t="str">
        <f>RIGHTB(B14,1)</f>
        <v>S</v>
      </c>
      <c r="L14" s="5" t="str">
        <f>RIGHTB(C14,1)</f>
        <v>W</v>
      </c>
      <c r="M14" s="6">
        <f>IF(AND(K14="S",LEN(B14)&gt;4),-LEFT(B14,4),IF(AND(K14="S",LEN(B14)=4),-LEFT(B14,3),IF(AND(K14="N",LEN(B14)=4),LEFT(B14,3),LEFT(B14,4))))</f>
        <v>-30.4</v>
      </c>
      <c r="N14" s="6">
        <f>IF(AND(L14="W",LEN(C14)=6),-LEFT(C14,5), IF(AND(L14="W",LEN(C14)=5),-LEFT(C14,4), IF(AND(L14="W",LEN(C14)=4), -LEFT(C14,3), IF(AND(L14="E", LEN(C14)=6),LEFT(C14,5), IF(AND(L14="E",LEN(C14)=5), LEFT(C14,4), IF(AND(L14="E",LEN(C14)=4),LEFT(C14,3) ))))))</f>
        <v>-25.5</v>
      </c>
      <c r="O14">
        <f>(F14^2+G14^2+H14^2)^0.5</f>
        <v>15.573695772038183</v>
      </c>
      <c r="P14">
        <f>ATAN((R14^2+S14^2)^0.5/T14)/$AB$1</f>
        <v>68.085698937027772</v>
      </c>
      <c r="Q14">
        <f>ATAN2(R14,S14)/$AB$1+180</f>
        <v>260.49107432169569</v>
      </c>
      <c r="R14">
        <f>-F14*SIN(M14*$AB$1)*COS(N14*$AB$1)-G14*SIN($AB$1*M14)*SIN($AB$1*N14)+H14*COS($AB$1*M14)</f>
        <v>2.3868919573914065</v>
      </c>
      <c r="S14">
        <f>-F14*SIN($AB$1*N14)+G14*COS($AB$1*N14)</f>
        <v>14.249866584503783</v>
      </c>
      <c r="T14">
        <f>-F14*COS($AB$1*M14)*COS(N14*$AB$1)-G14*COS($AB$1*M14)*SIN($AB$1*N14)-H14*SIN($AB$1*M14)</f>
        <v>5.8124047611623446</v>
      </c>
      <c r="W14">
        <f t="shared" si="0"/>
        <v>1</v>
      </c>
    </row>
    <row r="15" spans="1:29">
      <c r="A15" t="s">
        <v>2093</v>
      </c>
      <c r="B15" t="s">
        <v>90</v>
      </c>
      <c r="C15" t="s">
        <v>91</v>
      </c>
      <c r="D15">
        <v>21.2</v>
      </c>
      <c r="E15">
        <v>12.1</v>
      </c>
      <c r="F15" s="35">
        <v>1</v>
      </c>
      <c r="G15" s="35">
        <v>9</v>
      </c>
      <c r="H15">
        <v>-8</v>
      </c>
      <c r="I15" t="s">
        <v>2094</v>
      </c>
      <c r="J15" s="35">
        <v>10</v>
      </c>
      <c r="K15" s="5" t="str">
        <f>RIGHTB(B15,1)</f>
        <v>N</v>
      </c>
      <c r="L15" s="5" t="str">
        <f>RIGHTB(C15,1)</f>
        <v>W</v>
      </c>
      <c r="M15" s="6" t="str">
        <f>IF(AND(K15="S",LEN(B15)&gt;4),-LEFT(B15,4),IF(AND(K15="S",LEN(B15)=4),-LEFT(B15,3),IF(AND(K15="N",LEN(B15)=4),LEFT(B15,3),LEFT(B15,4))))</f>
        <v>35.5</v>
      </c>
      <c r="N15" s="6">
        <f>IF(AND(L15="W",LEN(C15)=6),-LEFT(C15,5), IF(AND(L15="W",LEN(C15)=5),-LEFT(C15,4), IF(AND(L15="W",LEN(C15)=4), -LEFT(C15,3), IF(AND(L15="E", LEN(C15)=6),LEFT(C15,5), IF(AND(L15="E",LEN(C15)=5), LEFT(C15,4), IF(AND(L15="E",LEN(C15)=4),LEFT(C15,3) ))))))</f>
        <v>-30.7</v>
      </c>
      <c r="O15">
        <f>(F15^2+G15^2+H15^2)^0.5</f>
        <v>12.083045973594572</v>
      </c>
      <c r="P15">
        <f>ATAN((R15^2+S15^2)^0.5/T15)/$AB$1</f>
        <v>50.496248836842646</v>
      </c>
      <c r="Q15">
        <f>ATAN2(R15,S15)/$AB$1+180</f>
        <v>297.7709815046581</v>
      </c>
      <c r="R15">
        <f>-F15*SIN(M15*$AB$1)*COS(N15*$AB$1)-G15*SIN($AB$1*M15)*SIN($AB$1*N15)+H15*COS($AB$1*M15)</f>
        <v>-4.3439788696140926</v>
      </c>
      <c r="S15">
        <f>-F15*SIN($AB$1*N15)+G15*COS($AB$1*N15)</f>
        <v>8.2492133623406687</v>
      </c>
      <c r="T15">
        <f>-F15*COS($AB$1*M15)*COS(N15*$AB$1)-G15*COS($AB$1*M15)*SIN($AB$1*N15)-H15*SIN($AB$1*M15)</f>
        <v>7.6863727780355831</v>
      </c>
      <c r="W15">
        <f t="shared" si="0"/>
        <v>1</v>
      </c>
    </row>
    <row r="16" spans="1:29">
      <c r="A16" t="s">
        <v>2661</v>
      </c>
      <c r="B16" t="s">
        <v>443</v>
      </c>
      <c r="C16" t="s">
        <v>1179</v>
      </c>
      <c r="D16">
        <v>32</v>
      </c>
      <c r="I16" t="s">
        <v>2662</v>
      </c>
      <c r="J16">
        <v>9.8000000000000007</v>
      </c>
      <c r="K16" s="5" t="str">
        <f>RIGHTB(B16,1)</f>
        <v>S</v>
      </c>
      <c r="L16" s="5" t="str">
        <f>RIGHTB(C16,1)</f>
        <v>W</v>
      </c>
      <c r="M16" s="6">
        <f>IF(AND(K16="S",LEN(B16)&gt;4),-LEFT(B16,4),IF(AND(K16="S",LEN(B16)=4),-LEFT(B16,3),IF(AND(K16="N",LEN(B16)=4),LEFT(B16,3),LEFT(B16,4))))</f>
        <v>-44</v>
      </c>
      <c r="N16" s="6">
        <f>IF(AND(L16="W",LEN(C16)=6),-LEFT(C16,5), IF(AND(L16="W",LEN(C16)=5),-LEFT(C16,4), IF(AND(L16="W",LEN(C16)=4), -LEFT(C16,3), IF(AND(L16="E", LEN(C16)=6),LEFT(C16,5), IF(AND(L16="E",LEN(C16)=5), LEFT(C16,4), IF(AND(L16="E",LEN(C16)=4),LEFT(C16,3) ))))))</f>
        <v>-129.69999999999999</v>
      </c>
      <c r="O16">
        <f>(F16^2+G16^2+H16^2)^0.5</f>
        <v>0</v>
      </c>
      <c r="P16" t="e">
        <f>ATAN((R16^2+S16^2)^0.5/T16)/$AB$1</f>
        <v>#DIV/0!</v>
      </c>
      <c r="Q16" t="e">
        <f>ATAN2(R16,S16)/$AB$1+180</f>
        <v>#DIV/0!</v>
      </c>
      <c r="R16">
        <f>-F16*SIN(M16*$AB$1)*COS(N16*$AB$1)-G16*SIN($AB$1*M16)*SIN($AB$1*N16)+H16*COS($AB$1*M16)</f>
        <v>0</v>
      </c>
      <c r="S16">
        <f>-F16*SIN($AB$1*N16)+G16*COS($AB$1*N16)</f>
        <v>0</v>
      </c>
      <c r="T16">
        <f>-F16*COS($AB$1*M16)*COS(N16*$AB$1)-G16*COS($AB$1*M16)*SIN($AB$1*N16)-H16*SIN($AB$1*M16)</f>
        <v>0</v>
      </c>
      <c r="W16">
        <f t="shared" si="0"/>
        <v>0</v>
      </c>
    </row>
    <row r="17" spans="1:23">
      <c r="A17" t="s">
        <v>1514</v>
      </c>
      <c r="B17" t="s">
        <v>749</v>
      </c>
      <c r="C17" t="s">
        <v>750</v>
      </c>
      <c r="D17">
        <v>35.5</v>
      </c>
      <c r="E17">
        <v>13.6</v>
      </c>
      <c r="F17">
        <v>-2.6</v>
      </c>
      <c r="G17">
        <v>5.9</v>
      </c>
      <c r="H17">
        <v>-12.1</v>
      </c>
      <c r="I17" t="s">
        <v>1783</v>
      </c>
      <c r="J17">
        <v>9.5</v>
      </c>
      <c r="K17" s="5" t="str">
        <f>RIGHTB(B17,1)</f>
        <v>N</v>
      </c>
      <c r="L17" s="5" t="str">
        <f>RIGHTB(C17,1)</f>
        <v>E</v>
      </c>
      <c r="M17" s="6" t="str">
        <f>IF(AND(K17="S",LEN(B17)&gt;4),-LEFT(B17,4),IF(AND(K17="S",LEN(B17)=4),-LEFT(B17,3),IF(AND(K17="N",LEN(B17)=4),LEFT(B17,3),LEFT(B17,4))))</f>
        <v>31.9</v>
      </c>
      <c r="N17" s="6" t="str">
        <f>IF(AND(L17="W",LEN(C17)=6),-LEFT(C17,5), IF(AND(L17="W",LEN(C17)=5),-LEFT(C17,4), IF(AND(L17="W",LEN(C17)=4), -LEFT(C17,3), IF(AND(L17="E", LEN(C17)=6),LEFT(C17,5), IF(AND(L17="E",LEN(C17)=5), LEFT(C17,4), IF(AND(L17="E",LEN(C17)=4),LEFT(C17,3) ))))))</f>
        <v>96.2</v>
      </c>
      <c r="O17">
        <f>(F17^2+G17^2+H17^2)^0.5</f>
        <v>13.710579856446627</v>
      </c>
      <c r="P17">
        <f>ATAN((R17^2+S17^2)^0.5/T17)/$AB$1</f>
        <v>85.079183703989401</v>
      </c>
      <c r="Q17">
        <f>ATAN2(R17,S17)/$AB$1+180</f>
        <v>351.80305707944774</v>
      </c>
      <c r="R17">
        <f>-F17*SIN(M17*$AB$1)*COS(N17*$AB$1)-G17*SIN($AB$1*M17)*SIN($AB$1*N17)+H17*COS($AB$1*M17)</f>
        <v>-13.520492150649382</v>
      </c>
      <c r="S17">
        <f>-F17*SIN($AB$1*N17)+G17*COS($AB$1*N17)</f>
        <v>1.947596307957443</v>
      </c>
      <c r="T17">
        <f>-F17*COS($AB$1*M17)*COS(N17*$AB$1)-G17*COS($AB$1*M17)*SIN($AB$1*N17)-H17*SIN($AB$1*M17)</f>
        <v>1.1760784945993104</v>
      </c>
      <c r="W17">
        <f t="shared" si="0"/>
        <v>1</v>
      </c>
    </row>
    <row r="18" spans="1:23">
      <c r="A18" t="s">
        <v>2578</v>
      </c>
      <c r="B18" t="s">
        <v>379</v>
      </c>
      <c r="C18" t="s">
        <v>1106</v>
      </c>
      <c r="D18" s="35">
        <v>29</v>
      </c>
      <c r="I18" t="s">
        <v>2579</v>
      </c>
      <c r="J18" s="35">
        <v>9</v>
      </c>
      <c r="K18" s="5" t="str">
        <f>RIGHTB(B18,1)</f>
        <v>N</v>
      </c>
      <c r="L18" s="5" t="str">
        <f>RIGHTB(C18,1)</f>
        <v>W</v>
      </c>
      <c r="M18" s="6" t="str">
        <f>IF(AND(K18="S",LEN(B18)&gt;4),-LEFT(B18,4),IF(AND(K18="S",LEN(B18)=4),-LEFT(B18,3),IF(AND(K18="N",LEN(B18)=4),LEFT(B18,3),LEFT(B18,4))))</f>
        <v>28.0</v>
      </c>
      <c r="N18" s="6">
        <f>IF(AND(L18="W",LEN(C18)=6),-LEFT(C18,5), IF(AND(L18="W",LEN(C18)=5),-LEFT(C18,4), IF(AND(L18="W",LEN(C18)=4), -LEFT(C18,3), IF(AND(L18="E", LEN(C18)=6),LEFT(C18,5), IF(AND(L18="E",LEN(C18)=5), LEFT(C18,4), IF(AND(L18="E",LEN(C18)=4),LEFT(C18,3) ))))))</f>
        <v>-133.6</v>
      </c>
      <c r="O18">
        <f>(F18^2+G18^2+H18^2)^0.5</f>
        <v>0</v>
      </c>
      <c r="P18" t="e">
        <f>ATAN((R18^2+S18^2)^0.5/T18)/$AB$1</f>
        <v>#DIV/0!</v>
      </c>
      <c r="Q18" t="e">
        <f>ATAN2(R18,S18)/$AB$1+180</f>
        <v>#DIV/0!</v>
      </c>
      <c r="R18">
        <f>-F18*SIN(M18*$AB$1)*COS(N18*$AB$1)-G18*SIN($AB$1*M18)*SIN($AB$1*N18)+H18*COS($AB$1*M18)</f>
        <v>0</v>
      </c>
      <c r="S18">
        <f>-F18*SIN($AB$1*N18)+G18*COS($AB$1*N18)</f>
        <v>0</v>
      </c>
      <c r="T18">
        <f>-F18*COS($AB$1*M18)*COS(N18*$AB$1)-G18*COS($AB$1*M18)*SIN($AB$1*N18)-H18*SIN($AB$1*M18)</f>
        <v>0</v>
      </c>
      <c r="W18">
        <f t="shared" si="0"/>
        <v>0</v>
      </c>
    </row>
    <row r="19" spans="1:23">
      <c r="A19" t="s">
        <v>2539</v>
      </c>
      <c r="B19" t="s">
        <v>1081</v>
      </c>
      <c r="C19" t="s">
        <v>287</v>
      </c>
      <c r="I19" t="s">
        <v>2540</v>
      </c>
      <c r="J19">
        <v>8.8000000000000007</v>
      </c>
      <c r="K19" s="5" t="str">
        <f>RIGHTB(B19,1)</f>
        <v>N</v>
      </c>
      <c r="L19" s="5" t="str">
        <f>RIGHTB(C19,1)</f>
        <v>E</v>
      </c>
      <c r="M19" s="6" t="str">
        <f>IF(AND(K19="S",LEN(B19)&gt;4),-LEFT(B19,4),IF(AND(K19="S",LEN(B19)=4),-LEFT(B19,3),IF(AND(K19="N",LEN(B19)=4),LEFT(B19,3),LEFT(B19,4))))</f>
        <v>34.0</v>
      </c>
      <c r="N19" s="6" t="str">
        <f>IF(AND(L19="W",LEN(C19)=6),-LEFT(C19,5), IF(AND(L19="W",LEN(C19)=5),-LEFT(C19,4), IF(AND(L19="W",LEN(C19)=4), -LEFT(C19,3), IF(AND(L19="E", LEN(C19)=6),LEFT(C19,5), IF(AND(L19="E",LEN(C19)=5), LEFT(C19,4), IF(AND(L19="E",LEN(C19)=4),LEFT(C19,3) ))))))</f>
        <v>21.0</v>
      </c>
      <c r="O19">
        <f>(F19^2+G19^2+H19^2)^0.5</f>
        <v>0</v>
      </c>
      <c r="P19" t="e">
        <f>ATAN((R19^2+S19^2)^0.5/T19)/$AB$1</f>
        <v>#DIV/0!</v>
      </c>
      <c r="Q19" t="e">
        <f>ATAN2(R19,S19)/$AB$1+180</f>
        <v>#DIV/0!</v>
      </c>
      <c r="R19">
        <f>-F19*SIN(M19*$AB$1)*COS(N19*$AB$1)-G19*SIN($AB$1*M19)*SIN($AB$1*N19)+H19*COS($AB$1*M19)</f>
        <v>0</v>
      </c>
      <c r="S19">
        <f>-F19*SIN($AB$1*N19)+G19*COS($AB$1*N19)</f>
        <v>0</v>
      </c>
      <c r="T19">
        <f>-F19*COS($AB$1*M19)*COS(N19*$AB$1)-G19*COS($AB$1*M19)*SIN($AB$1*N19)-H19*SIN($AB$1*M19)</f>
        <v>0</v>
      </c>
      <c r="W19">
        <f t="shared" si="0"/>
        <v>0</v>
      </c>
    </row>
    <row r="20" spans="1:23">
      <c r="A20" t="s">
        <v>2055</v>
      </c>
      <c r="B20" t="s">
        <v>46</v>
      </c>
      <c r="C20" t="s">
        <v>47</v>
      </c>
      <c r="D20">
        <v>22.2</v>
      </c>
      <c r="E20">
        <v>16.2</v>
      </c>
      <c r="F20">
        <v>-2.2999999999999998</v>
      </c>
      <c r="G20">
        <v>5.7</v>
      </c>
      <c r="H20">
        <v>16.5</v>
      </c>
      <c r="I20" t="s">
        <v>2056</v>
      </c>
      <c r="J20">
        <v>7.6</v>
      </c>
      <c r="K20" s="5" t="str">
        <f>RIGHTB(B20,1)</f>
        <v>S</v>
      </c>
      <c r="L20" s="5" t="str">
        <f>RIGHTB(C20,1)</f>
        <v>E</v>
      </c>
      <c r="M20" s="6">
        <f>IF(AND(K20="S",LEN(B20)&gt;4),-LEFT(B20,4),IF(AND(K20="S",LEN(B20)=4),-LEFT(B20,3),IF(AND(K20="N",LEN(B20)=4),LEFT(B20,3),LEFT(B20,4))))</f>
        <v>-61.7</v>
      </c>
      <c r="N20" s="6" t="str">
        <f>IF(AND(L20="W",LEN(C20)=6),-LEFT(C20,5), IF(AND(L20="W",LEN(C20)=5),-LEFT(C20,4), IF(AND(L20="W",LEN(C20)=4), -LEFT(C20,3), IF(AND(L20="E", LEN(C20)=6),LEFT(C20,5), IF(AND(L20="E",LEN(C20)=5), LEFT(C20,4), IF(AND(L20="E",LEN(C20)=4),LEFT(C20,3) ))))))</f>
        <v>132.6</v>
      </c>
      <c r="O20">
        <f>(F20^2+G20^2+H20^2)^0.5</f>
        <v>17.607668783799859</v>
      </c>
      <c r="P20">
        <f>ATAN((R20^2+S20^2)^0.5/T20)/$AB$1</f>
        <v>47.917532333914522</v>
      </c>
      <c r="Q20">
        <f>ATAN2(R20,S20)/$AB$1+180</f>
        <v>170.4630347252388</v>
      </c>
      <c r="R20">
        <f>-F20*SIN(M20*$AB$1)*COS(N20*$AB$1)-G20*SIN($AB$1*M20)*SIN($AB$1*N20)+H20*COS($AB$1*M20)</f>
        <v>12.887461409979075</v>
      </c>
      <c r="S20">
        <f>-F20*SIN($AB$1*N20)+G20*COS($AB$1*N20)</f>
        <v>-2.1651697264352583</v>
      </c>
      <c r="T20">
        <f>-F20*COS($AB$1*M20)*COS(N20*$AB$1)-G20*COS($AB$1*M20)*SIN($AB$1*N20)-H20*SIN($AB$1*M20)</f>
        <v>11.800651611755532</v>
      </c>
      <c r="W20">
        <f t="shared" si="0"/>
        <v>1</v>
      </c>
    </row>
    <row r="21" spans="1:23">
      <c r="A21" t="s">
        <v>2625</v>
      </c>
      <c r="B21" t="s">
        <v>1144</v>
      </c>
      <c r="C21" t="s">
        <v>1145</v>
      </c>
      <c r="I21" t="s">
        <v>2626</v>
      </c>
      <c r="J21">
        <v>7.3</v>
      </c>
      <c r="K21" s="5" t="str">
        <f>RIGHTB(B21,1)</f>
        <v>S</v>
      </c>
      <c r="L21" s="5" t="str">
        <f>RIGHTB(C21,1)</f>
        <v>E</v>
      </c>
      <c r="M21" s="6">
        <f>IF(AND(K21="S",LEN(B21)&gt;4),-LEFT(B21,4),IF(AND(K21="S",LEN(B21)=4),-LEFT(B21,3),IF(AND(K21="N",LEN(B21)=4),LEFT(B21,3),LEFT(B21,4))))</f>
        <v>-0.9</v>
      </c>
      <c r="N21" s="6" t="str">
        <f>IF(AND(L21="W",LEN(C21)=6),-LEFT(C21,5), IF(AND(L21="W",LEN(C21)=5),-LEFT(C21,4), IF(AND(L21="W",LEN(C21)=4), -LEFT(C21,3), IF(AND(L21="E", LEN(C21)=6),LEFT(C21,5), IF(AND(L21="E",LEN(C21)=5), LEFT(C21,4), IF(AND(L21="E",LEN(C21)=4),LEFT(C21,3) ))))))</f>
        <v>109.2</v>
      </c>
      <c r="O21">
        <f>(F21^2+G21^2+H21^2)^0.5</f>
        <v>0</v>
      </c>
      <c r="P21" t="e">
        <f>ATAN((R21^2+S21^2)^0.5/T21)/$AB$1</f>
        <v>#DIV/0!</v>
      </c>
      <c r="Q21" t="e">
        <f>ATAN2(R21,S21)/$AB$1+180</f>
        <v>#DIV/0!</v>
      </c>
      <c r="R21">
        <f>-F21*SIN(M21*$AB$1)*COS(N21*$AB$1)-G21*SIN($AB$1*M21)*SIN($AB$1*N21)+H21*COS($AB$1*M21)</f>
        <v>0</v>
      </c>
      <c r="S21">
        <f>-F21*SIN($AB$1*N21)+G21*COS($AB$1*N21)</f>
        <v>0</v>
      </c>
      <c r="T21">
        <f>-F21*COS($AB$1*M21)*COS(N21*$AB$1)-G21*COS($AB$1*M21)*SIN($AB$1*N21)-H21*SIN($AB$1*M21)</f>
        <v>0</v>
      </c>
      <c r="W21">
        <f t="shared" si="0"/>
        <v>0</v>
      </c>
    </row>
    <row r="22" spans="1:23">
      <c r="A22" t="s">
        <v>1713</v>
      </c>
      <c r="B22" t="s">
        <v>60</v>
      </c>
      <c r="C22" t="s">
        <v>1714</v>
      </c>
      <c r="D22">
        <v>26.5</v>
      </c>
      <c r="E22">
        <v>13.1</v>
      </c>
      <c r="F22">
        <v>-8.9</v>
      </c>
      <c r="G22">
        <v>-7.3</v>
      </c>
      <c r="H22">
        <v>-6.3</v>
      </c>
      <c r="I22" t="s">
        <v>1715</v>
      </c>
      <c r="J22" s="35">
        <v>7</v>
      </c>
      <c r="K22" s="5" t="str">
        <f>RIGHTB(B22,1)</f>
        <v>S</v>
      </c>
      <c r="L22" s="5" t="str">
        <f>RIGHTB(C22,1)</f>
        <v>E</v>
      </c>
      <c r="M22" s="6">
        <f>IF(AND(K22="S",LEN(B22)&gt;4),-LEFT(B22,4),IF(AND(K22="S",LEN(B22)=4),-LEFT(B22,3),IF(AND(K22="N",LEN(B22)=4),LEFT(B22,3),LEFT(B22,4))))</f>
        <v>-28.7</v>
      </c>
      <c r="N22" s="6" t="str">
        <f>IF(AND(L22="W",LEN(C22)=6),-LEFT(C22,5), IF(AND(L22="W",LEN(C22)=5),-LEFT(C22,4), IF(AND(L22="W",LEN(C22)=4), -LEFT(C22,3), IF(AND(L22="E", LEN(C22)=6),LEFT(C22,5), IF(AND(L22="E",LEN(C22)=5), LEFT(C22,4), IF(AND(L22="E",LEN(C22)=4),LEFT(C22,3) ))))))</f>
        <v>11.4</v>
      </c>
      <c r="O22">
        <f>(F22^2+G22^2+H22^2)^0.5</f>
        <v>13.122118731363468</v>
      </c>
      <c r="P22">
        <f>ATAN((R22^2+S22^2)^0.5/T22)/$AB$1</f>
        <v>63.315670843004376</v>
      </c>
      <c r="Q22">
        <f>ATAN2(R22,S22)/$AB$1+180</f>
        <v>27.406603000132179</v>
      </c>
      <c r="R22">
        <f>-F22*SIN(M22*$AB$1)*COS(N22*$AB$1)-G22*SIN($AB$1*M22)*SIN($AB$1*N22)+H22*COS($AB$1*M22)</f>
        <v>-10.408602978163355</v>
      </c>
      <c r="S22">
        <f>-F22*SIN($AB$1*N22)+G22*COS($AB$1*N22)</f>
        <v>-5.3968292454221665</v>
      </c>
      <c r="T22">
        <f>-F22*COS($AB$1*M22)*COS(N22*$AB$1)-G22*COS($AB$1*M22)*SIN($AB$1*N22)-H22*SIN($AB$1*M22)</f>
        <v>5.8928107163496204</v>
      </c>
      <c r="W22">
        <f t="shared" si="0"/>
        <v>1</v>
      </c>
    </row>
    <row r="23" spans="1:23">
      <c r="A23" t="s">
        <v>2103</v>
      </c>
      <c r="B23" t="s">
        <v>101</v>
      </c>
      <c r="C23" t="s">
        <v>93</v>
      </c>
      <c r="I23" t="s">
        <v>2104</v>
      </c>
      <c r="J23">
        <v>6.9</v>
      </c>
      <c r="K23" s="5" t="str">
        <f>RIGHTB(B23,1)</f>
        <v>N</v>
      </c>
      <c r="L23" s="5" t="str">
        <f>RIGHTB(C23,1)</f>
        <v>W</v>
      </c>
      <c r="M23" s="6" t="str">
        <f>IF(AND(K23="S",LEN(B23)&gt;4),-LEFT(B23,4),IF(AND(K23="S",LEN(B23)=4),-LEFT(B23,3),IF(AND(K23="N",LEN(B23)=4),LEFT(B23,3),LEFT(B23,4))))</f>
        <v>60.3</v>
      </c>
      <c r="N23" s="6">
        <f>IF(AND(L23="W",LEN(C23)=6),-LEFT(C23,5), IF(AND(L23="W",LEN(C23)=5),-LEFT(C23,4), IF(AND(L23="W",LEN(C23)=4), -LEFT(C23,3), IF(AND(L23="E", LEN(C23)=6),LEFT(C23,5), IF(AND(L23="E",LEN(C23)=5), LEFT(C23,4), IF(AND(L23="E",LEN(C23)=4),LEFT(C23,3) ))))))</f>
        <v>-64.599999999999994</v>
      </c>
      <c r="O23">
        <f>(F23^2+G23^2+H23^2)^0.5</f>
        <v>0</v>
      </c>
      <c r="P23" t="e">
        <f>ATAN((R23^2+S23^2)^0.5/T23)/$AB$1</f>
        <v>#DIV/0!</v>
      </c>
      <c r="Q23" t="e">
        <f>ATAN2(R23,S23)/$AB$1+180</f>
        <v>#DIV/0!</v>
      </c>
      <c r="R23">
        <f>-F23*SIN(M23*$AB$1)*COS(N23*$AB$1)-G23*SIN($AB$1*M23)*SIN($AB$1*N23)+H23*COS($AB$1*M23)</f>
        <v>0</v>
      </c>
      <c r="S23">
        <f>-F23*SIN($AB$1*N23)+G23*COS($AB$1*N23)</f>
        <v>0</v>
      </c>
      <c r="T23">
        <f>-F23*COS($AB$1*M23)*COS(N23*$AB$1)-G23*COS($AB$1*M23)*SIN($AB$1*N23)-H23*SIN($AB$1*M23)</f>
        <v>0</v>
      </c>
      <c r="W23">
        <f t="shared" si="0"/>
        <v>0</v>
      </c>
    </row>
    <row r="24" spans="1:23">
      <c r="A24" t="s">
        <v>1569</v>
      </c>
      <c r="B24" t="s">
        <v>549</v>
      </c>
      <c r="C24" t="s">
        <v>550</v>
      </c>
      <c r="D24">
        <v>20</v>
      </c>
      <c r="E24">
        <v>31.4</v>
      </c>
      <c r="F24">
        <v>27.8</v>
      </c>
      <c r="G24">
        <v>-4.7</v>
      </c>
      <c r="H24">
        <v>-13.9</v>
      </c>
      <c r="I24" t="s">
        <v>1912</v>
      </c>
      <c r="J24">
        <v>6.4</v>
      </c>
      <c r="K24" s="5" t="str">
        <f>RIGHTB(B24,1)</f>
        <v>N</v>
      </c>
      <c r="L24" s="5" t="str">
        <f>RIGHTB(C24,1)</f>
        <v>E</v>
      </c>
      <c r="M24" s="6" t="str">
        <f>IF(AND(K24="S",LEN(B24)&gt;4),-LEFT(B24,4),IF(AND(K24="S",LEN(B24)=4),-LEFT(B24,3),IF(AND(K24="N",LEN(B24)=4),LEFT(B24,3),LEFT(B24,4))))</f>
        <v>60.2</v>
      </c>
      <c r="N24" s="6" t="str">
        <f>IF(AND(L24="W",LEN(C24)=6),-LEFT(C24,5), IF(AND(L24="W",LEN(C24)=5),-LEFT(C24,4), IF(AND(L24="W",LEN(C24)=4), -LEFT(C24,3), IF(AND(L24="E", LEN(C24)=6),LEFT(C24,5), IF(AND(L24="E",LEN(C24)=5), LEFT(C24,4), IF(AND(L24="E",LEN(C24)=4),LEFT(C24,3) ))))))</f>
        <v>170.0</v>
      </c>
      <c r="O24">
        <f>(F24^2+G24^2+H24^2)^0.5</f>
        <v>31.434694208787846</v>
      </c>
      <c r="P24">
        <f>ATAN((R24^2+S24^2)^0.5/T24)/$AB$1</f>
        <v>33.957659742070838</v>
      </c>
      <c r="Q24">
        <f>ATAN2(R24,S24)/$AB$1+180</f>
        <v>179.35121079587609</v>
      </c>
      <c r="R24">
        <f>-F24*SIN(M24*$AB$1)*COS(N24*$AB$1)-G24*SIN($AB$1*M24)*SIN($AB$1*N24)+H24*COS($AB$1*M24)</f>
        <v>17.557669288546265</v>
      </c>
      <c r="S24">
        <f>-F24*SIN($AB$1*N24)+G24*COS($AB$1*N24)</f>
        <v>-0.19882290237424805</v>
      </c>
      <c r="T24">
        <f>-F24*COS($AB$1*M24)*COS(N24*$AB$1)-G24*COS($AB$1*M24)*SIN($AB$1*N24)-H24*SIN($AB$1*M24)</f>
        <v>26.073525243195078</v>
      </c>
      <c r="W24">
        <f t="shared" si="0"/>
        <v>1</v>
      </c>
    </row>
    <row r="25" spans="1:23">
      <c r="A25" t="s">
        <v>1543</v>
      </c>
      <c r="B25" t="s">
        <v>745</v>
      </c>
      <c r="C25" t="s">
        <v>848</v>
      </c>
      <c r="D25">
        <v>25</v>
      </c>
      <c r="E25">
        <v>14.9</v>
      </c>
      <c r="F25">
        <v>-13.4</v>
      </c>
      <c r="G25">
        <v>6</v>
      </c>
      <c r="H25">
        <v>2.5</v>
      </c>
      <c r="I25" t="s">
        <v>1845</v>
      </c>
      <c r="J25" s="35">
        <v>6</v>
      </c>
      <c r="K25" s="5" t="str">
        <f>RIGHTB(B25,1)</f>
        <v>N</v>
      </c>
      <c r="L25" s="5" t="str">
        <f>RIGHTB(C25,1)</f>
        <v>W</v>
      </c>
      <c r="M25" s="6" t="str">
        <f>IF(AND(K25="S",LEN(B25)&gt;4),-LEFT(B25,4),IF(AND(K25="S",LEN(B25)=4),-LEFT(B25,3),IF(AND(K25="N",LEN(B25)=4),LEFT(B25,3),LEFT(B25,4))))</f>
        <v>14.9</v>
      </c>
      <c r="N25" s="6">
        <f>IF(AND(L25="W",LEN(C25)=6),-LEFT(C25,5), IF(AND(L25="W",LEN(C25)=5),-LEFT(C25,4), IF(AND(L25="W",LEN(C25)=4), -LEFT(C25,3), IF(AND(L25="E", LEN(C25)=6),LEFT(C25,5), IF(AND(L25="E",LEN(C25)=5), LEFT(C25,4), IF(AND(L25="E",LEN(C25)=4),LEFT(C25,3) ))))))</f>
        <v>-66.2</v>
      </c>
      <c r="O25">
        <f>(F25^2+G25^2+H25^2)^0.5</f>
        <v>14.893287078412207</v>
      </c>
      <c r="P25">
        <f>ATAN((R25^2+S25^2)^0.5/T25)/$AB$1</f>
        <v>48.400100121875916</v>
      </c>
      <c r="Q25">
        <f>ATAN2(R25,S25)/$AB$1+180</f>
        <v>117.93820312764149</v>
      </c>
      <c r="R25">
        <f>-F25*SIN(M25*$AB$1)*COS(N25*$AB$1)-G25*SIN($AB$1*M25)*SIN($AB$1*N25)+H25*COS($AB$1*M25)</f>
        <v>5.2179843799101864</v>
      </c>
      <c r="S25">
        <f>-F25*SIN($AB$1*N25)+G25*COS($AB$1*N25)</f>
        <v>-9.8391877707134405</v>
      </c>
      <c r="T25">
        <f>-F25*COS($AB$1*M25)*COS(N25*$AB$1)-G25*COS($AB$1*M25)*SIN($AB$1*N25)-H25*SIN($AB$1*M25)</f>
        <v>9.888024222444864</v>
      </c>
      <c r="W25">
        <f t="shared" si="0"/>
        <v>1</v>
      </c>
    </row>
    <row r="26" spans="1:23">
      <c r="A26" t="s">
        <v>2787</v>
      </c>
      <c r="B26" t="s">
        <v>686</v>
      </c>
      <c r="C26" t="s">
        <v>1250</v>
      </c>
      <c r="I26" t="s">
        <v>2788</v>
      </c>
      <c r="J26">
        <v>5.2</v>
      </c>
      <c r="K26" s="5" t="str">
        <f>RIGHTB(B26,1)</f>
        <v>N</v>
      </c>
      <c r="L26" s="5" t="str">
        <f>RIGHTB(C26,1)</f>
        <v>E</v>
      </c>
      <c r="M26" s="6" t="str">
        <f>IF(AND(K26="S",LEN(B26)&gt;4),-LEFT(B26,4),IF(AND(K26="S",LEN(B26)=4),-LEFT(B26,3),IF(AND(K26="N",LEN(B26)=4),LEFT(B26,3),LEFT(B26,4))))</f>
        <v>7.5</v>
      </c>
      <c r="N26" s="6" t="str">
        <f>IF(AND(L26="W",LEN(C26)=6),-LEFT(C26,5), IF(AND(L26="W",LEN(C26)=5),-LEFT(C26,4), IF(AND(L26="W",LEN(C26)=4), -LEFT(C26,3), IF(AND(L26="E", LEN(C26)=6),LEFT(C26,5), IF(AND(L26="E",LEN(C26)=5), LEFT(C26,4), IF(AND(L26="E",LEN(C26)=4),LEFT(C26,3) ))))))</f>
        <v>142.8</v>
      </c>
      <c r="O26">
        <f>(F26^2+G26^2+H26^2)^0.5</f>
        <v>0</v>
      </c>
      <c r="P26" t="e">
        <f>ATAN((R26^2+S26^2)^0.5/T26)/$AB$1</f>
        <v>#DIV/0!</v>
      </c>
      <c r="Q26" t="e">
        <f>ATAN2(R26,S26)/$AB$1+180</f>
        <v>#DIV/0!</v>
      </c>
      <c r="R26">
        <f>-F26*SIN(M26*$AB$1)*COS(N26*$AB$1)-G26*SIN($AB$1*M26)*SIN($AB$1*N26)+H26*COS($AB$1*M26)</f>
        <v>0</v>
      </c>
      <c r="S26">
        <f>-F26*SIN($AB$1*N26)+G26*COS($AB$1*N26)</f>
        <v>0</v>
      </c>
      <c r="T26">
        <f>-F26*COS($AB$1*M26)*COS(N26*$AB$1)-G26*COS($AB$1*M26)*SIN($AB$1*N26)-H26*SIN($AB$1*M26)</f>
        <v>0</v>
      </c>
      <c r="W26">
        <f t="shared" si="0"/>
        <v>0</v>
      </c>
    </row>
    <row r="27" spans="1:23">
      <c r="A27" t="s">
        <v>2765</v>
      </c>
      <c r="B27" t="s">
        <v>1184</v>
      </c>
      <c r="C27" t="s">
        <v>1235</v>
      </c>
      <c r="I27" t="s">
        <v>2766</v>
      </c>
      <c r="J27" s="35">
        <v>5</v>
      </c>
      <c r="K27" s="5" t="str">
        <f>RIGHTB(B27,1)</f>
        <v>N</v>
      </c>
      <c r="L27" s="5" t="str">
        <f>RIGHTB(C27,1)</f>
        <v>E</v>
      </c>
      <c r="M27" s="6" t="str">
        <f>IF(AND(K27="S",LEN(B27)&gt;4),-LEFT(B27,4),IF(AND(K27="S",LEN(B27)=4),-LEFT(B27,3),IF(AND(K27="N",LEN(B27)=4),LEFT(B27,3),LEFT(B27,4))))</f>
        <v>6.5</v>
      </c>
      <c r="N27" s="6" t="str">
        <f>IF(AND(L27="W",LEN(C27)=6),-LEFT(C27,5), IF(AND(L27="W",LEN(C27)=5),-LEFT(C27,4), IF(AND(L27="W",LEN(C27)=4), -LEFT(C27,3), IF(AND(L27="E", LEN(C27)=6),LEFT(C27,5), IF(AND(L27="E",LEN(C27)=5), LEFT(C27,4), IF(AND(L27="E",LEN(C27)=4),LEFT(C27,3) ))))))</f>
        <v>89.0</v>
      </c>
      <c r="O27">
        <f>(F27^2+G27^2+H27^2)^0.5</f>
        <v>0</v>
      </c>
      <c r="P27" t="e">
        <f>ATAN((R27^2+S27^2)^0.5/T27)/$AB$1</f>
        <v>#DIV/0!</v>
      </c>
      <c r="Q27" t="e">
        <f>ATAN2(R27,S27)/$AB$1+180</f>
        <v>#DIV/0!</v>
      </c>
      <c r="R27">
        <f>-F27*SIN(M27*$AB$1)*COS(N27*$AB$1)-G27*SIN($AB$1*M27)*SIN($AB$1*N27)+H27*COS($AB$1*M27)</f>
        <v>0</v>
      </c>
      <c r="S27">
        <f>-F27*SIN($AB$1*N27)+G27*COS($AB$1*N27)</f>
        <v>0</v>
      </c>
      <c r="T27">
        <f>-F27*COS($AB$1*M27)*COS(N27*$AB$1)-G27*COS($AB$1*M27)*SIN($AB$1*N27)-H27*SIN($AB$1*M27)</f>
        <v>0</v>
      </c>
      <c r="W27">
        <f t="shared" si="0"/>
        <v>0</v>
      </c>
    </row>
    <row r="28" spans="1:23">
      <c r="A28" t="s">
        <v>2363</v>
      </c>
      <c r="B28" t="s">
        <v>471</v>
      </c>
      <c r="C28" t="s">
        <v>472</v>
      </c>
      <c r="D28">
        <v>25</v>
      </c>
      <c r="I28" t="s">
        <v>2364</v>
      </c>
      <c r="J28" s="35">
        <v>5</v>
      </c>
      <c r="K28" s="5" t="str">
        <f>RIGHTB(B28,1)</f>
        <v>N</v>
      </c>
      <c r="L28" s="5" t="str">
        <f>RIGHTB(C28,1)</f>
        <v>W</v>
      </c>
      <c r="M28" s="6" t="str">
        <f>IF(AND(K28="S",LEN(B28)&gt;4),-LEFT(B28,4),IF(AND(K28="S",LEN(B28)=4),-LEFT(B28,3),IF(AND(K28="N",LEN(B28)=4),LEFT(B28,3),LEFT(B28,4))))</f>
        <v>26.6</v>
      </c>
      <c r="N28" s="6">
        <f>IF(AND(L28="W",LEN(C28)=6),-LEFT(C28,5), IF(AND(L28="W",LEN(C28)=5),-LEFT(C28,4), IF(AND(L28="W",LEN(C28)=4), -LEFT(C28,3), IF(AND(L28="E", LEN(C28)=6),LEFT(C28,5), IF(AND(L28="E",LEN(C28)=5), LEFT(C28,4), IF(AND(L28="E",LEN(C28)=4),LEFT(C28,3) ))))))</f>
        <v>-26.6</v>
      </c>
      <c r="O28">
        <f>(F28^2+G28^2+H28^2)^0.5</f>
        <v>0</v>
      </c>
      <c r="P28" t="e">
        <f>ATAN((R28^2+S28^2)^0.5/T28)/$AB$1</f>
        <v>#DIV/0!</v>
      </c>
      <c r="Q28" t="e">
        <f>ATAN2(R28,S28)/$AB$1+180</f>
        <v>#DIV/0!</v>
      </c>
      <c r="R28">
        <f>-F28*SIN(M28*$AB$1)*COS(N28*$AB$1)-G28*SIN($AB$1*M28)*SIN($AB$1*N28)+H28*COS($AB$1*M28)</f>
        <v>0</v>
      </c>
      <c r="S28">
        <f>-F28*SIN($AB$1*N28)+G28*COS($AB$1*N28)</f>
        <v>0</v>
      </c>
      <c r="T28">
        <f>-F28*COS($AB$1*M28)*COS(N28*$AB$1)-G28*COS($AB$1*M28)*SIN($AB$1*N28)-H28*SIN($AB$1*M28)</f>
        <v>0</v>
      </c>
      <c r="W28">
        <f t="shared" si="0"/>
        <v>0</v>
      </c>
    </row>
    <row r="29" spans="1:23">
      <c r="A29" t="s">
        <v>2166</v>
      </c>
      <c r="B29" t="s">
        <v>214</v>
      </c>
      <c r="C29" t="s">
        <v>215</v>
      </c>
      <c r="D29">
        <v>59</v>
      </c>
      <c r="E29">
        <v>11.6</v>
      </c>
      <c r="F29">
        <v>-3.4</v>
      </c>
      <c r="G29">
        <v>-10.8</v>
      </c>
      <c r="H29">
        <v>2.4</v>
      </c>
      <c r="I29" t="s">
        <v>2167</v>
      </c>
      <c r="J29">
        <v>4.8</v>
      </c>
      <c r="K29" s="5" t="str">
        <f>RIGHTB(B29,1)</f>
        <v>N</v>
      </c>
      <c r="L29" s="5" t="str">
        <f>RIGHTB(C29,1)</f>
        <v>E</v>
      </c>
      <c r="M29" s="6" t="str">
        <f>IF(AND(K29="S",LEN(B29)&gt;4),-LEFT(B29,4),IF(AND(K29="S",LEN(B29)=4),-LEFT(B29,3),IF(AND(K29="N",LEN(B29)=4),LEFT(B29,3),LEFT(B29,4))))</f>
        <v>4.1</v>
      </c>
      <c r="N29" s="6" t="str">
        <f>IF(AND(L29="W",LEN(C29)=6),-LEFT(C29,5), IF(AND(L29="W",LEN(C29)=5),-LEFT(C29,4), IF(AND(L29="W",LEN(C29)=4), -LEFT(C29,3), IF(AND(L29="E", LEN(C29)=6),LEFT(C29,5), IF(AND(L29="E",LEN(C29)=5), LEFT(C29,4), IF(AND(L29="E",LEN(C29)=4),LEFT(C29,3) ))))))</f>
        <v>14.0</v>
      </c>
      <c r="O29">
        <f>(F29^2+G29^2+H29^2)^0.5</f>
        <v>11.574109036984229</v>
      </c>
      <c r="P29">
        <f>ATAN((R29^2+S29^2)^0.5/T29)/$AB$1</f>
        <v>60.353864349316417</v>
      </c>
      <c r="Q29">
        <f>ATAN2(R29,S29)/$AB$1+180</f>
        <v>106.26024895085884</v>
      </c>
      <c r="R29">
        <f>-F29*SIN(M29*$AB$1)*COS(N29*$AB$1)-G29*SIN($AB$1*M29)*SIN($AB$1*N29)+H29*COS($AB$1*M29)</f>
        <v>2.8165337493607288</v>
      </c>
      <c r="S29">
        <f>-F29*SIN($AB$1*N29)+G29*COS($AB$1*N29)</f>
        <v>-9.6566593987831801</v>
      </c>
      <c r="T29">
        <f>-F29*COS($AB$1*M29)*COS(N29*$AB$1)-G29*COS($AB$1*M29)*SIN($AB$1*N29)-H29*SIN($AB$1*M29)</f>
        <v>5.7250385932851575</v>
      </c>
      <c r="W29">
        <f t="shared" si="0"/>
        <v>1</v>
      </c>
    </row>
    <row r="30" spans="1:23">
      <c r="A30" t="s">
        <v>1652</v>
      </c>
      <c r="B30" t="s">
        <v>84</v>
      </c>
      <c r="C30" t="s">
        <v>1048</v>
      </c>
      <c r="D30">
        <v>26</v>
      </c>
      <c r="E30">
        <v>18.2</v>
      </c>
      <c r="F30">
        <v>-1</v>
      </c>
      <c r="G30">
        <v>-5.4</v>
      </c>
      <c r="H30">
        <v>-17.3</v>
      </c>
      <c r="I30" t="s">
        <v>2483</v>
      </c>
      <c r="J30">
        <v>4.5999999999999996</v>
      </c>
      <c r="K30" s="5" t="str">
        <f>RIGHTB(B30,1)</f>
        <v>N</v>
      </c>
      <c r="L30" s="5" t="str">
        <f>RIGHTB(C30,1)</f>
        <v>E</v>
      </c>
      <c r="M30" s="6" t="str">
        <f>IF(AND(K30="S",LEN(B30)&gt;4),-LEFT(B30,4),IF(AND(K30="S",LEN(B30)=4),-LEFT(B30,3),IF(AND(K30="N",LEN(B30)=4),LEFT(B30,3),LEFT(B30,4))))</f>
        <v>21.0</v>
      </c>
      <c r="N30" s="6" t="str">
        <f>IF(AND(L30="W",LEN(C30)=6),-LEFT(C30,5), IF(AND(L30="W",LEN(C30)=5),-LEFT(C30,4), IF(AND(L30="W",LEN(C30)=4), -LEFT(C30,3), IF(AND(L30="E", LEN(C30)=6),LEFT(C30,5), IF(AND(L30="E",LEN(C30)=5), LEFT(C30,4), IF(AND(L30="E",LEN(C30)=4),LEFT(C30,3) ))))))</f>
        <v>86.6</v>
      </c>
      <c r="O30">
        <f>(F30^2+G30^2+H30^2)^0.5</f>
        <v>18.150757559947742</v>
      </c>
      <c r="P30">
        <f>ATAN((R30^2+S30^2)^0.5/T30)/$AB$1</f>
        <v>51.546446118708829</v>
      </c>
      <c r="Q30">
        <f>ATAN2(R30,S30)/$AB$1+180</f>
        <v>357.26606071922072</v>
      </c>
      <c r="R30">
        <f>-F30*SIN(M30*$AB$1)*COS(N30*$AB$1)-G30*SIN($AB$1*M30)*SIN($AB$1*N30)+H30*COS($AB$1*M30)</f>
        <v>-14.197907209463493</v>
      </c>
      <c r="S30">
        <f>-F30*SIN($AB$1*N30)+G30*COS($AB$1*N30)</f>
        <v>0.6779854103781372</v>
      </c>
      <c r="T30">
        <f>-F30*COS($AB$1*M30)*COS(N30*$AB$1)-G30*COS($AB$1*M30)*SIN($AB$1*N30)-H30*SIN($AB$1*M30)</f>
        <v>11.287593483766987</v>
      </c>
      <c r="W30">
        <f t="shared" si="0"/>
        <v>1</v>
      </c>
    </row>
    <row r="31" spans="1:23">
      <c r="A31" t="s">
        <v>1552</v>
      </c>
      <c r="B31" t="s">
        <v>873</v>
      </c>
      <c r="C31" t="s">
        <v>874</v>
      </c>
      <c r="D31" s="35">
        <v>26</v>
      </c>
      <c r="E31">
        <v>20.8</v>
      </c>
      <c r="F31">
        <v>-16.600000000000001</v>
      </c>
      <c r="G31">
        <v>-12.6</v>
      </c>
      <c r="H31">
        <v>0.6</v>
      </c>
      <c r="I31" t="s">
        <v>1858</v>
      </c>
      <c r="J31">
        <v>4.2</v>
      </c>
      <c r="K31" s="5" t="str">
        <f>RIGHTB(B31,1)</f>
        <v>S</v>
      </c>
      <c r="L31" s="5" t="str">
        <f>RIGHTB(C31,1)</f>
        <v>E</v>
      </c>
      <c r="M31" s="6">
        <f>IF(AND(K31="S",LEN(B31)&gt;4),-LEFT(B31,4),IF(AND(K31="S",LEN(B31)=4),-LEFT(B31,3),IF(AND(K31="N",LEN(B31)=4),LEFT(B31,3),LEFT(B31,4))))</f>
        <v>-15.5</v>
      </c>
      <c r="N31" s="6" t="str">
        <f>IF(AND(L31="W",LEN(C31)=6),-LEFT(C31,5), IF(AND(L31="W",LEN(C31)=5),-LEFT(C31,4), IF(AND(L31="W",LEN(C31)=4), -LEFT(C31,3), IF(AND(L31="E", LEN(C31)=6),LEFT(C31,5), IF(AND(L31="E",LEN(C31)=5), LEFT(C31,4), IF(AND(L31="E",LEN(C31)=4),LEFT(C31,3) ))))))</f>
        <v>25.3</v>
      </c>
      <c r="O31">
        <f>(F31^2+G31^2+H31^2)^0.5</f>
        <v>20.848980790436737</v>
      </c>
      <c r="P31">
        <f>ATAN((R31^2+S31^2)^0.5/T31)/$AB$1</f>
        <v>18.154119383456564</v>
      </c>
      <c r="Q31">
        <f>ATAN2(R31,S31)/$AB$1+180</f>
        <v>41.416651599887246</v>
      </c>
      <c r="R31">
        <f>-F31*SIN(M31*$AB$1)*COS(N31*$AB$1)-G31*SIN($AB$1*M31)*SIN($AB$1*N31)+H31*COS($AB$1*M31)</f>
        <v>-4.8714748077868766</v>
      </c>
      <c r="S31">
        <f>-F31*SIN($AB$1*N31)+G31*COS($AB$1*N31)</f>
        <v>-4.2972995937557847</v>
      </c>
      <c r="T31">
        <f>-F31*COS($AB$1*M31)*COS(N31*$AB$1)-G31*COS($AB$1*M31)*SIN($AB$1*N31)-H31*SIN($AB$1*M31)</f>
        <v>19.811157194838575</v>
      </c>
      <c r="W31">
        <f t="shared" si="0"/>
        <v>1</v>
      </c>
    </row>
    <row r="32" spans="1:23">
      <c r="A32" t="s">
        <v>1699</v>
      </c>
      <c r="B32" t="s">
        <v>1700</v>
      </c>
      <c r="C32" t="s">
        <v>1701</v>
      </c>
      <c r="D32">
        <v>33.299999999999997</v>
      </c>
      <c r="E32">
        <v>17.2</v>
      </c>
      <c r="F32">
        <v>-11.5</v>
      </c>
      <c r="G32">
        <v>-5.3</v>
      </c>
      <c r="H32">
        <v>-11.7</v>
      </c>
      <c r="I32" t="s">
        <v>1702</v>
      </c>
      <c r="J32" s="35">
        <v>4</v>
      </c>
      <c r="K32" s="5" t="str">
        <f>RIGHTB(B32,1)</f>
        <v>N</v>
      </c>
      <c r="L32" s="5" t="str">
        <f>RIGHTB(C32,1)</f>
        <v>W</v>
      </c>
      <c r="M32" s="6" t="str">
        <f>IF(AND(K32="S",LEN(B32)&gt;4),-LEFT(B32,4),IF(AND(K32="S",LEN(B32)=4),-LEFT(B32,3),IF(AND(K32="N",LEN(B32)=4),LEFT(B32,3),LEFT(B32,4))))</f>
        <v>70.0</v>
      </c>
      <c r="N32" s="6">
        <f>IF(AND(L32="W",LEN(C32)=6),-LEFT(C32,5), IF(AND(L32="W",LEN(C32)=5),-LEFT(C32,4), IF(AND(L32="W",LEN(C32)=4), -LEFT(C32,3), IF(AND(L32="E", LEN(C32)=6),LEFT(C32,5), IF(AND(L32="E",LEN(C32)=5), LEFT(C32,4), IF(AND(L32="E",LEN(C32)=4),LEFT(C32,3) ))))))</f>
        <v>-9.1</v>
      </c>
      <c r="O32">
        <f>(F32^2+G32^2+H32^2)^0.5</f>
        <v>17.240359625019426</v>
      </c>
      <c r="P32">
        <f>ATAN((R32^2+S32^2)^0.5/T32)/$AB$1</f>
        <v>32.182769042999603</v>
      </c>
      <c r="Q32">
        <f>ATAN2(R32,S32)/$AB$1+180</f>
        <v>129.8265290112785</v>
      </c>
      <c r="R32">
        <f>-F32*SIN(M32*$AB$1)*COS(N32*$AB$1)-G32*SIN($AB$1*M32)*SIN($AB$1*N32)+H32*COS($AB$1*M32)</f>
        <v>5.8811313688696698</v>
      </c>
      <c r="S32">
        <f>-F32*SIN($AB$1*N32)+G32*COS($AB$1*N32)</f>
        <v>-7.0521109491586484</v>
      </c>
      <c r="T32">
        <f>-F32*COS($AB$1*M32)*COS(N32*$AB$1)-G32*COS($AB$1*M32)*SIN($AB$1*N32)-H32*SIN($AB$1*M32)</f>
        <v>14.591436700436795</v>
      </c>
      <c r="W32">
        <f t="shared" si="0"/>
        <v>1</v>
      </c>
    </row>
    <row r="33" spans="1:23">
      <c r="A33" t="s">
        <v>1650</v>
      </c>
      <c r="B33" t="s">
        <v>1024</v>
      </c>
      <c r="C33" t="s">
        <v>880</v>
      </c>
      <c r="D33">
        <v>43</v>
      </c>
      <c r="E33">
        <v>19.5</v>
      </c>
      <c r="F33">
        <v>9.4</v>
      </c>
      <c r="G33">
        <v>17</v>
      </c>
      <c r="H33">
        <v>-1.5</v>
      </c>
      <c r="I33" t="s">
        <v>2451</v>
      </c>
      <c r="J33">
        <v>3.9</v>
      </c>
      <c r="K33" s="5" t="str">
        <f>RIGHTB(B33,1)</f>
        <v>N</v>
      </c>
      <c r="L33" s="5" t="str">
        <f>RIGHTB(C33,1)</f>
        <v>W</v>
      </c>
      <c r="M33" s="6" t="str">
        <f>IF(AND(K33="S",LEN(B33)&gt;4),-LEFT(B33,4),IF(AND(K33="S",LEN(B33)=4),-LEFT(B33,3),IF(AND(K33="N",LEN(B33)=4),LEFT(B33,3),LEFT(B33,4))))</f>
        <v>1.3</v>
      </c>
      <c r="N33" s="6">
        <f>IF(AND(L33="W",LEN(C33)=6),-LEFT(C33,5), IF(AND(L33="W",LEN(C33)=5),-LEFT(C33,4), IF(AND(L33="W",LEN(C33)=4), -LEFT(C33,3), IF(AND(L33="E", LEN(C33)=6),LEFT(C33,5), IF(AND(L33="E",LEN(C33)=5), LEFT(C33,4), IF(AND(L33="E",LEN(C33)=4),LEFT(C33,3) ))))))</f>
        <v>-174.4</v>
      </c>
      <c r="O33">
        <f>(F33^2+G33^2+H33^2)^0.5</f>
        <v>19.48358283273382</v>
      </c>
      <c r="P33">
        <f>ATAN((R33^2+S33^2)^0.5/T33)/$AB$1</f>
        <v>55.465665589210268</v>
      </c>
      <c r="Q33">
        <f>ATAN2(R33,S33)/$AB$1+180</f>
        <v>85.534226740652358</v>
      </c>
      <c r="R33">
        <f>-F33*SIN(M33*$AB$1)*COS(N33*$AB$1)-G33*SIN($AB$1*M33)*SIN($AB$1*N33)+H33*COS($AB$1*M33)</f>
        <v>-1.2497345589573285</v>
      </c>
      <c r="S33">
        <f>-F33*SIN($AB$1*N33)+G33*COS($AB$1*N33)</f>
        <v>-16.001586540996911</v>
      </c>
      <c r="T33">
        <f>-F33*COS($AB$1*M33)*COS(N33*$AB$1)-G33*COS($AB$1*M33)*SIN($AB$1*N33)-H33*SIN($AB$1*M33)</f>
        <v>11.04524294450486</v>
      </c>
      <c r="W33">
        <f t="shared" si="0"/>
        <v>1</v>
      </c>
    </row>
    <row r="34" spans="1:23">
      <c r="A34" t="s">
        <v>2003</v>
      </c>
      <c r="B34" t="s">
        <v>351</v>
      </c>
      <c r="C34" t="s">
        <v>392</v>
      </c>
      <c r="D34">
        <v>29.3</v>
      </c>
      <c r="E34">
        <v>21</v>
      </c>
      <c r="F34">
        <v>16.8</v>
      </c>
      <c r="G34">
        <v>-12</v>
      </c>
      <c r="H34">
        <v>-3.8</v>
      </c>
      <c r="I34" t="s">
        <v>2004</v>
      </c>
      <c r="J34">
        <v>3.9</v>
      </c>
      <c r="K34" s="5" t="str">
        <f>RIGHTB(B34,1)</f>
        <v>N</v>
      </c>
      <c r="L34" s="5" t="str">
        <f>RIGHTB(C34,1)</f>
        <v>E</v>
      </c>
      <c r="M34" s="6" t="str">
        <f>IF(AND(K34="S",LEN(B34)&gt;4),-LEFT(B34,4),IF(AND(K34="S",LEN(B34)=4),-LEFT(B34,3),IF(AND(K34="N",LEN(B34)=4),LEFT(B34,3),LEFT(B34,4))))</f>
        <v>14.5</v>
      </c>
      <c r="N34" s="6" t="str">
        <f>IF(AND(L34="W",LEN(C34)=6),-LEFT(C34,5), IF(AND(L34="W",LEN(C34)=5),-LEFT(C34,4), IF(AND(L34="W",LEN(C34)=4), -LEFT(C34,3), IF(AND(L34="E", LEN(C34)=6),LEFT(C34,5), IF(AND(L34="E",LEN(C34)=5), LEFT(C34,4), IF(AND(L34="E",LEN(C34)=4),LEFT(C34,3) ))))))</f>
        <v>98.9</v>
      </c>
      <c r="O34">
        <f>(F34^2+G34^2+H34^2)^0.5</f>
        <v>20.992379569739111</v>
      </c>
      <c r="P34">
        <f>ATAN((R34^2+S34^2)^0.5/T34)/$AB$1</f>
        <v>44.605593029668043</v>
      </c>
      <c r="Q34">
        <f>ATAN2(R34,S34)/$AB$1+180</f>
        <v>89.767552550367228</v>
      </c>
      <c r="R34">
        <f>-F34*SIN(M34*$AB$1)*COS(N34*$AB$1)-G34*SIN($AB$1*M34)*SIN($AB$1*N34)+H34*COS($AB$1*M34)</f>
        <v>-5.9804987261491416E-2</v>
      </c>
      <c r="S34">
        <f>-F34*SIN($AB$1*N34)+G34*COS($AB$1*N34)</f>
        <v>-14.74120111004526</v>
      </c>
      <c r="T34">
        <f>-F34*COS($AB$1*M34)*COS(N34*$AB$1)-G34*COS($AB$1*M34)*SIN($AB$1*N34)-H34*SIN($AB$1*M34)</f>
        <v>14.945682092052509</v>
      </c>
      <c r="W34">
        <f t="shared" si="0"/>
        <v>1</v>
      </c>
    </row>
    <row r="35" spans="1:23">
      <c r="A35" t="s">
        <v>1621</v>
      </c>
      <c r="B35" t="s">
        <v>258</v>
      </c>
      <c r="C35" t="s">
        <v>259</v>
      </c>
      <c r="D35">
        <v>33.299999999999997</v>
      </c>
      <c r="E35">
        <v>12.3</v>
      </c>
      <c r="F35">
        <v>9.8000000000000007</v>
      </c>
      <c r="G35">
        <v>-3.5</v>
      </c>
      <c r="H35">
        <v>6.5</v>
      </c>
      <c r="I35" t="s">
        <v>2200</v>
      </c>
      <c r="J35">
        <v>3.8</v>
      </c>
      <c r="K35" s="5" t="str">
        <f>RIGHTB(B35,1)</f>
        <v>S</v>
      </c>
      <c r="L35" s="5" t="str">
        <f>RIGHTB(C35,1)</f>
        <v>E</v>
      </c>
      <c r="M35" s="6">
        <f>IF(AND(K35="S",LEN(B35)&gt;4),-LEFT(B35,4),IF(AND(K35="S",LEN(B35)=4),-LEFT(B35,3),IF(AND(K35="N",LEN(B35)=4),LEFT(B35,3),LEFT(B35,4))))</f>
        <v>-61</v>
      </c>
      <c r="N35" s="6" t="str">
        <f>IF(AND(L35="W",LEN(C35)=6),-LEFT(C35,5), IF(AND(L35="W",LEN(C35)=5),-LEFT(C35,4), IF(AND(L35="W",LEN(C35)=4), -LEFT(C35,3), IF(AND(L35="E", LEN(C35)=6),LEFT(C35,5), IF(AND(L35="E",LEN(C35)=5), LEFT(C35,4), IF(AND(L35="E",LEN(C35)=4),LEFT(C35,3) ))))))</f>
        <v>146.7</v>
      </c>
      <c r="O35">
        <f>(F35^2+G35^2+H35^2)^0.5</f>
        <v>12.269474316367431</v>
      </c>
      <c r="P35">
        <f>ATAN((R35^2+S35^2)^0.5/T35)/$AB$1</f>
        <v>30.353160130530103</v>
      </c>
      <c r="Q35">
        <f>ATAN2(R35,S35)/$AB$1+180</f>
        <v>23.326870502735829</v>
      </c>
      <c r="R35">
        <f>-F35*SIN(M35*$AB$1)*COS(N35*$AB$1)-G35*SIN($AB$1*M35)*SIN($AB$1*N35)+H35*COS($AB$1*M35)</f>
        <v>-5.69332226325949</v>
      </c>
      <c r="S35">
        <f>-F35*SIN($AB$1*N35)+G35*COS($AB$1*N35)</f>
        <v>-2.4550978523327962</v>
      </c>
      <c r="T35">
        <f>-F35*COS($AB$1*M35)*COS(N35*$AB$1)-G35*COS($AB$1*M35)*SIN($AB$1*N35)-H35*SIN($AB$1*M35)</f>
        <v>10.587661504890715</v>
      </c>
      <c r="W35">
        <f t="shared" ref="W35:W66" si="1">IF(O35&lt;&gt;0,1,0)</f>
        <v>1</v>
      </c>
    </row>
    <row r="36" spans="1:23">
      <c r="A36" t="s">
        <v>1630</v>
      </c>
      <c r="B36" t="s">
        <v>333</v>
      </c>
      <c r="C36" t="s">
        <v>334</v>
      </c>
      <c r="D36">
        <v>40</v>
      </c>
      <c r="E36">
        <v>15.4</v>
      </c>
      <c r="F36">
        <v>-2.4</v>
      </c>
      <c r="G36">
        <v>-1.9</v>
      </c>
      <c r="H36">
        <v>-15.1</v>
      </c>
      <c r="I36" t="s">
        <v>2265</v>
      </c>
      <c r="J36">
        <v>3.5</v>
      </c>
      <c r="K36" s="5" t="str">
        <f>RIGHTB(B36,1)</f>
        <v>N</v>
      </c>
      <c r="L36" s="5" t="str">
        <f>RIGHTB(C36,1)</f>
        <v>E</v>
      </c>
      <c r="M36" s="6" t="str">
        <f>IF(AND(K36="S",LEN(B36)&gt;4),-LEFT(B36,4),IF(AND(K36="S",LEN(B36)=4),-LEFT(B36,3),IF(AND(K36="N",LEN(B36)=4),LEFT(B36,3),LEFT(B36,4))))</f>
        <v>56.6</v>
      </c>
      <c r="N36" s="6" t="str">
        <f>IF(AND(L36="W",LEN(C36)=6),-LEFT(C36,5), IF(AND(L36="W",LEN(C36)=5),-LEFT(C36,4), IF(AND(L36="W",LEN(C36)=4), -LEFT(C36,3), IF(AND(L36="E", LEN(C36)=6),LEFT(C36,5), IF(AND(L36="E",LEN(C36)=5), LEFT(C36,4), IF(AND(L36="E",LEN(C36)=4),LEFT(C36,3) ))))))</f>
        <v>69.8</v>
      </c>
      <c r="O36">
        <f>(F36^2+G36^2+H36^2)^0.5</f>
        <v>15.407141201403977</v>
      </c>
      <c r="P36">
        <f>ATAN((R36^2+S36^2)^0.5/T36)/$AB$1</f>
        <v>24.28320220175868</v>
      </c>
      <c r="Q36">
        <f>ATAN2(R36,S36)/$AB$1+180</f>
        <v>345.4077628072373</v>
      </c>
      <c r="R36">
        <f>-F36*SIN(M36*$AB$1)*COS(N36*$AB$1)-G36*SIN($AB$1*M36)*SIN($AB$1*N36)+H36*COS($AB$1*M36)</f>
        <v>-6.1317597629362304</v>
      </c>
      <c r="S36">
        <f>-F36*SIN($AB$1*N36)+G36*COS($AB$1*N36)</f>
        <v>1.5963166764347745</v>
      </c>
      <c r="T36">
        <f>-F36*COS($AB$1*M36)*COS(N36*$AB$1)-G36*COS($AB$1*M36)*SIN($AB$1*N36)-H36*SIN($AB$1*M36)</f>
        <v>14.043977188751498</v>
      </c>
      <c r="W36">
        <f t="shared" si="1"/>
        <v>1</v>
      </c>
    </row>
    <row r="37" spans="1:23">
      <c r="A37" t="s">
        <v>1609</v>
      </c>
      <c r="B37" t="s">
        <v>72</v>
      </c>
      <c r="C37" t="s">
        <v>73</v>
      </c>
      <c r="D37">
        <v>22.2</v>
      </c>
      <c r="E37">
        <v>12.8</v>
      </c>
      <c r="F37">
        <v>-8</v>
      </c>
      <c r="G37">
        <v>8.4</v>
      </c>
      <c r="H37">
        <v>-5.5</v>
      </c>
      <c r="I37" t="s">
        <v>2077</v>
      </c>
      <c r="J37">
        <v>3.5</v>
      </c>
      <c r="K37" s="5" t="str">
        <f>RIGHTB(B37,1)</f>
        <v>S</v>
      </c>
      <c r="L37" s="5" t="str">
        <f>RIGHTB(C37,1)</f>
        <v>W</v>
      </c>
      <c r="M37" s="6">
        <f>IF(AND(K37="S",LEN(B37)&gt;4),-LEFT(B37,4),IF(AND(K37="S",LEN(B37)=4),-LEFT(B37,3),IF(AND(K37="N",LEN(B37)=4),LEFT(B37,3),LEFT(B37,4))))</f>
        <v>-19.100000000000001</v>
      </c>
      <c r="N37" s="6">
        <f>IF(AND(L37="W",LEN(C37)=6),-LEFT(C37,5), IF(AND(L37="W",LEN(C37)=5),-LEFT(C37,4), IF(AND(L37="W",LEN(C37)=4), -LEFT(C37,3), IF(AND(L37="E", LEN(C37)=6),LEFT(C37,5), IF(AND(L37="E",LEN(C37)=5), LEFT(C37,4), IF(AND(L37="E",LEN(C37)=4),LEFT(C37,3) ))))))</f>
        <v>-25</v>
      </c>
      <c r="O37">
        <f>(F37^2+G37^2+H37^2)^0.5</f>
        <v>12.837834708392222</v>
      </c>
      <c r="P37">
        <f>ATAN((R37^2+S37^2)^0.5/T37)/$AB$1</f>
        <v>49.09571267034358</v>
      </c>
      <c r="Q37">
        <f>ATAN2(R37,S37)/$AB$1+180</f>
        <v>334.14070289862639</v>
      </c>
      <c r="R37">
        <f>-F37*SIN(M37*$AB$1)*COS(N37*$AB$1)-G37*SIN($AB$1*M37)*SIN($AB$1*N37)+H37*COS($AB$1*M37)</f>
        <v>-8.7313214372760637</v>
      </c>
      <c r="S37">
        <f>-F37*SIN($AB$1*N37)+G37*COS($AB$1*N37)</f>
        <v>4.2320393173169597</v>
      </c>
      <c r="T37">
        <f>-F37*COS($AB$1*M37)*COS(N37*$AB$1)-G37*COS($AB$1*M37)*SIN($AB$1*N37)-H37*SIN($AB$1*M37)</f>
        <v>8.4061804153638562</v>
      </c>
      <c r="W37">
        <f t="shared" si="1"/>
        <v>1</v>
      </c>
    </row>
    <row r="38" spans="1:23">
      <c r="A38" t="s">
        <v>2528</v>
      </c>
      <c r="B38" t="s">
        <v>1078</v>
      </c>
      <c r="C38" t="s">
        <v>1079</v>
      </c>
      <c r="I38" t="s">
        <v>2529</v>
      </c>
      <c r="J38">
        <v>3.3</v>
      </c>
      <c r="K38" s="5" t="str">
        <f>RIGHTB(B38,1)</f>
        <v>S</v>
      </c>
      <c r="L38" s="5" t="str">
        <f>RIGHTB(C38,1)</f>
        <v>E</v>
      </c>
      <c r="M38" s="6">
        <f>IF(AND(K38="S",LEN(B38)&gt;4),-LEFT(B38,4),IF(AND(K38="S",LEN(B38)=4),-LEFT(B38,3),IF(AND(K38="N",LEN(B38)=4),LEFT(B38,3),LEFT(B38,4))))</f>
        <v>-18.2</v>
      </c>
      <c r="N38" s="6" t="str">
        <f>IF(AND(L38="W",LEN(C38)=6),-LEFT(C38,5), IF(AND(L38="W",LEN(C38)=5),-LEFT(C38,4), IF(AND(L38="W",LEN(C38)=4), -LEFT(C38,3), IF(AND(L38="E", LEN(C38)=6),LEFT(C38,5), IF(AND(L38="E",LEN(C38)=5), LEFT(C38,4), IF(AND(L38="E",LEN(C38)=4),LEFT(C38,3) ))))))</f>
        <v>159.4</v>
      </c>
      <c r="O38">
        <f>(F38^2+G38^2+H38^2)^0.5</f>
        <v>0</v>
      </c>
      <c r="P38" t="e">
        <f>ATAN((R38^2+S38^2)^0.5/T38)/$AB$1</f>
        <v>#DIV/0!</v>
      </c>
      <c r="Q38" t="e">
        <f>ATAN2(R38,S38)/$AB$1+180</f>
        <v>#DIV/0!</v>
      </c>
      <c r="R38">
        <f>-F38*SIN(M38*$AB$1)*COS(N38*$AB$1)-G38*SIN($AB$1*M38)*SIN($AB$1*N38)+H38*COS($AB$1*M38)</f>
        <v>0</v>
      </c>
      <c r="S38">
        <f>-F38*SIN($AB$1*N38)+G38*COS($AB$1*N38)</f>
        <v>0</v>
      </c>
      <c r="T38">
        <f>-F38*COS($AB$1*M38)*COS(N38*$AB$1)-G38*COS($AB$1*M38)*SIN($AB$1*N38)-H38*SIN($AB$1*M38)</f>
        <v>0</v>
      </c>
      <c r="W38">
        <f t="shared" si="1"/>
        <v>0</v>
      </c>
    </row>
    <row r="39" spans="1:23">
      <c r="A39" t="s">
        <v>2439</v>
      </c>
      <c r="B39" t="s">
        <v>1021</v>
      </c>
      <c r="C39" t="s">
        <v>1022</v>
      </c>
      <c r="D39">
        <v>37</v>
      </c>
      <c r="I39" t="s">
        <v>2440</v>
      </c>
      <c r="J39">
        <v>3.2</v>
      </c>
      <c r="K39" s="5" t="str">
        <f>RIGHTB(B39,1)</f>
        <v>S</v>
      </c>
      <c r="L39" s="5" t="str">
        <f>RIGHTB(C39,1)</f>
        <v>E</v>
      </c>
      <c r="M39" s="6">
        <f>IF(AND(K39="S",LEN(B39)&gt;4),-LEFT(B39,4),IF(AND(K39="S",LEN(B39)=4),-LEFT(B39,3),IF(AND(K39="N",LEN(B39)=4),LEFT(B39,3),LEFT(B39,4))))</f>
        <v>-51.9</v>
      </c>
      <c r="N39" s="6" t="str">
        <f>IF(AND(L39="W",LEN(C39)=6),-LEFT(C39,5), IF(AND(L39="W",LEN(C39)=5),-LEFT(C39,4), IF(AND(L39="W",LEN(C39)=4), -LEFT(C39,3), IF(AND(L39="E", LEN(C39)=6),LEFT(C39,5), IF(AND(L39="E",LEN(C39)=5), LEFT(C39,4), IF(AND(L39="E",LEN(C39)=4),LEFT(C39,3) ))))))</f>
        <v>22.7</v>
      </c>
      <c r="O39">
        <f>(F39^2+G39^2+H39^2)^0.5</f>
        <v>0</v>
      </c>
      <c r="P39" t="e">
        <f>ATAN((R39^2+S39^2)^0.5/T39)/$AB$1</f>
        <v>#DIV/0!</v>
      </c>
      <c r="Q39" t="e">
        <f>ATAN2(R39,S39)/$AB$1+180</f>
        <v>#DIV/0!</v>
      </c>
      <c r="R39">
        <f>-F39*SIN(M39*$AB$1)*COS(N39*$AB$1)-G39*SIN($AB$1*M39)*SIN($AB$1*N39)+H39*COS($AB$1*M39)</f>
        <v>0</v>
      </c>
      <c r="S39">
        <f>-F39*SIN($AB$1*N39)+G39*COS($AB$1*N39)</f>
        <v>0</v>
      </c>
      <c r="T39">
        <f>-F39*COS($AB$1*M39)*COS(N39*$AB$1)-G39*COS($AB$1*M39)*SIN($AB$1*N39)-H39*SIN($AB$1*M39)</f>
        <v>0</v>
      </c>
      <c r="W39">
        <f t="shared" si="1"/>
        <v>0</v>
      </c>
    </row>
    <row r="40" spans="1:23">
      <c r="A40" t="s">
        <v>2597</v>
      </c>
      <c r="B40" t="s">
        <v>351</v>
      </c>
      <c r="C40" t="s">
        <v>1122</v>
      </c>
      <c r="I40" t="s">
        <v>2598</v>
      </c>
      <c r="J40">
        <v>3.1</v>
      </c>
      <c r="K40" s="5" t="str">
        <f>RIGHTB(B40,1)</f>
        <v>N</v>
      </c>
      <c r="L40" s="5" t="str">
        <f>RIGHTB(C40,1)</f>
        <v>W</v>
      </c>
      <c r="M40" s="6" t="str">
        <f>IF(AND(K40="S",LEN(B40)&gt;4),-LEFT(B40,4),IF(AND(K40="S",LEN(B40)=4),-LEFT(B40,3),IF(AND(K40="N",LEN(B40)=4),LEFT(B40,3),LEFT(B40,4))))</f>
        <v>14.5</v>
      </c>
      <c r="N40" s="6">
        <f>IF(AND(L40="W",LEN(C40)=6),-LEFT(C40,5), IF(AND(L40="W",LEN(C40)=5),-LEFT(C40,4), IF(AND(L40="W",LEN(C40)=4), -LEFT(C40,3), IF(AND(L40="E", LEN(C40)=6),LEFT(C40,5), IF(AND(L40="E",LEN(C40)=5), LEFT(C40,4), IF(AND(L40="E",LEN(C40)=4),LEFT(C40,3) ))))))</f>
        <v>-106.1</v>
      </c>
      <c r="O40">
        <f>(F40^2+G40^2+H40^2)^0.5</f>
        <v>0</v>
      </c>
      <c r="P40" t="e">
        <f>ATAN((R40^2+S40^2)^0.5/T40)/$AB$1</f>
        <v>#DIV/0!</v>
      </c>
      <c r="Q40" t="e">
        <f>ATAN2(R40,S40)/$AB$1+180</f>
        <v>#DIV/0!</v>
      </c>
      <c r="R40">
        <f>-F40*SIN(M40*$AB$1)*COS(N40*$AB$1)-G40*SIN($AB$1*M40)*SIN($AB$1*N40)+H40*COS($AB$1*M40)</f>
        <v>0</v>
      </c>
      <c r="S40">
        <f>-F40*SIN($AB$1*N40)+G40*COS($AB$1*N40)</f>
        <v>0</v>
      </c>
      <c r="T40">
        <f>-F40*COS($AB$1*M40)*COS(N40*$AB$1)-G40*COS($AB$1*M40)*SIN($AB$1*N40)-H40*SIN($AB$1*M40)</f>
        <v>0</v>
      </c>
      <c r="W40">
        <f t="shared" si="1"/>
        <v>0</v>
      </c>
    </row>
    <row r="41" spans="1:23">
      <c r="A41" t="s">
        <v>1932</v>
      </c>
      <c r="B41" t="s">
        <v>582</v>
      </c>
      <c r="C41" t="s">
        <v>583</v>
      </c>
      <c r="D41">
        <v>28</v>
      </c>
      <c r="I41" t="s">
        <v>1933</v>
      </c>
      <c r="J41">
        <v>2.9</v>
      </c>
      <c r="K41" s="5" t="str">
        <f>RIGHTB(B41,1)</f>
        <v>N</v>
      </c>
      <c r="L41" s="5" t="str">
        <f>RIGHTB(C41,1)</f>
        <v>W</v>
      </c>
      <c r="M41" s="6" t="str">
        <f>IF(AND(K41="S",LEN(B41)&gt;4),-LEFT(B41,4),IF(AND(K41="S",LEN(B41)=4),-LEFT(B41,3),IF(AND(K41="N",LEN(B41)=4),LEFT(B41,3),LEFT(B41,4))))</f>
        <v>28.3</v>
      </c>
      <c r="N41" s="6">
        <f>IF(AND(L41="W",LEN(C41)=6),-LEFT(C41,5), IF(AND(L41="W",LEN(C41)=5),-LEFT(C41,4), IF(AND(L41="W",LEN(C41)=4), -LEFT(C41,3), IF(AND(L41="E", LEN(C41)=6),LEFT(C41,5), IF(AND(L41="E",LEN(C41)=5), LEFT(C41,4), IF(AND(L41="E",LEN(C41)=4),LEFT(C41,3) ))))))</f>
        <v>-60.2</v>
      </c>
      <c r="O41">
        <f>(F41^2+G41^2+H41^2)^0.5</f>
        <v>0</v>
      </c>
      <c r="P41" t="e">
        <f>ATAN((R41^2+S41^2)^0.5/T41)/$AB$1</f>
        <v>#DIV/0!</v>
      </c>
      <c r="Q41" t="e">
        <f>ATAN2(R41,S41)/$AB$1+180</f>
        <v>#DIV/0!</v>
      </c>
      <c r="R41">
        <f>-F41*SIN(M41*$AB$1)*COS(N41*$AB$1)-G41*SIN($AB$1*M41)*SIN($AB$1*N41)+H41*COS($AB$1*M41)</f>
        <v>0</v>
      </c>
      <c r="S41">
        <f>-F41*SIN($AB$1*N41)+G41*COS($AB$1*N41)</f>
        <v>0</v>
      </c>
      <c r="T41">
        <f>-F41*COS($AB$1*M41)*COS(N41*$AB$1)-G41*COS($AB$1*M41)*SIN($AB$1*N41)-H41*SIN($AB$1*M41)</f>
        <v>0</v>
      </c>
      <c r="W41">
        <f t="shared" si="1"/>
        <v>0</v>
      </c>
    </row>
    <row r="42" spans="1:23">
      <c r="A42" t="s">
        <v>1725</v>
      </c>
      <c r="B42" t="s">
        <v>1726</v>
      </c>
      <c r="C42" t="s">
        <v>1727</v>
      </c>
      <c r="D42">
        <v>40.799999999999997</v>
      </c>
      <c r="E42">
        <v>22.8</v>
      </c>
      <c r="F42">
        <v>-2.5</v>
      </c>
      <c r="G42">
        <v>5.3</v>
      </c>
      <c r="H42">
        <v>22</v>
      </c>
      <c r="I42" t="s">
        <v>1728</v>
      </c>
      <c r="J42">
        <v>2.9</v>
      </c>
      <c r="K42" s="5" t="str">
        <f>RIGHTB(B42,1)</f>
        <v>S</v>
      </c>
      <c r="L42" s="5" t="str">
        <f>RIGHTB(C42,1)</f>
        <v>W</v>
      </c>
      <c r="M42" s="6">
        <f>IF(AND(K42="S",LEN(B42)&gt;4),-LEFT(B42,4),IF(AND(K42="S",LEN(B42)=4),-LEFT(B42,3),IF(AND(K42="N",LEN(B42)=4),LEFT(B42,3),LEFT(B42,4))))</f>
        <v>-58.4</v>
      </c>
      <c r="N42" s="6">
        <f>IF(AND(L42="W",LEN(C42)=6),-LEFT(C42,5), IF(AND(L42="W",LEN(C42)=5),-LEFT(C42,4), IF(AND(L42="W",LEN(C42)=4), -LEFT(C42,3), IF(AND(L42="E", LEN(C42)=6),LEFT(C42,5), IF(AND(L42="E",LEN(C42)=5), LEFT(C42,4), IF(AND(L42="E",LEN(C42)=4),LEFT(C42,3) ))))))</f>
        <v>-160.19999999999999</v>
      </c>
      <c r="O42">
        <f>(F42^2+G42^2+H42^2)^0.5</f>
        <v>22.767081499392933</v>
      </c>
      <c r="P42">
        <f>ATAN((R42^2+S42^2)^0.5/T42)/$AB$1</f>
        <v>35.883234903954978</v>
      </c>
      <c r="Q42">
        <f>ATAN2(R42,S42)/$AB$1+180</f>
        <v>154.07817621214681</v>
      </c>
      <c r="R42">
        <f>-F42*SIN(M42*$AB$1)*COS(N42*$AB$1)-G42*SIN($AB$1*M42)*SIN($AB$1*N42)+H42*COS($AB$1*M42)</f>
        <v>12.002008948791778</v>
      </c>
      <c r="S42">
        <f>-F42*SIN($AB$1*N42)+G42*COS($AB$1*N42)</f>
        <v>-5.8335128761151278</v>
      </c>
      <c r="T42">
        <f>-F42*COS($AB$1*M42)*COS(N42*$AB$1)-G42*COS($AB$1*M42)*SIN($AB$1*N42)-H42*SIN($AB$1*M42)</f>
        <v>18.446189544654505</v>
      </c>
      <c r="W42">
        <f t="shared" si="1"/>
        <v>1</v>
      </c>
    </row>
    <row r="43" spans="1:23">
      <c r="A43" t="s">
        <v>2574</v>
      </c>
      <c r="B43" t="s">
        <v>1104</v>
      </c>
      <c r="C43" t="s">
        <v>1105</v>
      </c>
      <c r="I43" t="s">
        <v>2575</v>
      </c>
      <c r="J43">
        <v>2.8</v>
      </c>
      <c r="K43" s="5" t="str">
        <f>RIGHTB(B43,1)</f>
        <v>N</v>
      </c>
      <c r="L43" s="5" t="str">
        <f>RIGHTB(C43,1)</f>
        <v>W</v>
      </c>
      <c r="M43" s="6" t="str">
        <f>IF(AND(K43="S",LEN(B43)&gt;4),-LEFT(B43,4),IF(AND(K43="S",LEN(B43)=4),-LEFT(B43,3),IF(AND(K43="N",LEN(B43)=4),LEFT(B43,3),LEFT(B43,4))))</f>
        <v>41.0</v>
      </c>
      <c r="N43" s="6">
        <f>IF(AND(L43="W",LEN(C43)=6),-LEFT(C43,5), IF(AND(L43="W",LEN(C43)=5),-LEFT(C43,4), IF(AND(L43="W",LEN(C43)=4), -LEFT(C43,3), IF(AND(L43="E", LEN(C43)=6),LEFT(C43,5), IF(AND(L43="E",LEN(C43)=5), LEFT(C43,4), IF(AND(L43="E",LEN(C43)=4),LEFT(C43,3) ))))))</f>
        <v>-77</v>
      </c>
      <c r="O43">
        <f>(F43^2+G43^2+H43^2)^0.5</f>
        <v>0</v>
      </c>
      <c r="P43" t="e">
        <f>ATAN((R43^2+S43^2)^0.5/T43)/$AB$1</f>
        <v>#DIV/0!</v>
      </c>
      <c r="Q43" t="e">
        <f>ATAN2(R43,S43)/$AB$1+180</f>
        <v>#DIV/0!</v>
      </c>
      <c r="R43">
        <f>-F43*SIN(M43*$AB$1)*COS(N43*$AB$1)-G43*SIN($AB$1*M43)*SIN($AB$1*N43)+H43*COS($AB$1*M43)</f>
        <v>0</v>
      </c>
      <c r="S43">
        <f>-F43*SIN($AB$1*N43)+G43*COS($AB$1*N43)</f>
        <v>0</v>
      </c>
      <c r="T43">
        <f>-F43*COS($AB$1*M43)*COS(N43*$AB$1)-G43*COS($AB$1*M43)*SIN($AB$1*N43)-H43*SIN($AB$1*M43)</f>
        <v>0</v>
      </c>
      <c r="W43">
        <f t="shared" si="1"/>
        <v>0</v>
      </c>
    </row>
    <row r="44" spans="1:23">
      <c r="A44" t="s">
        <v>2343</v>
      </c>
      <c r="B44" t="s">
        <v>246</v>
      </c>
      <c r="C44" t="s">
        <v>454</v>
      </c>
      <c r="D44">
        <v>44.1</v>
      </c>
      <c r="E44">
        <v>14.2</v>
      </c>
      <c r="F44">
        <v>10</v>
      </c>
      <c r="G44">
        <v>-9.9</v>
      </c>
      <c r="H44">
        <v>1.5</v>
      </c>
      <c r="I44" t="s">
        <v>2344</v>
      </c>
      <c r="J44">
        <v>2.8</v>
      </c>
      <c r="K44" s="5" t="str">
        <f>RIGHTB(B44,1)</f>
        <v>S</v>
      </c>
      <c r="L44" s="5" t="str">
        <f>RIGHTB(C44,1)</f>
        <v>E</v>
      </c>
      <c r="M44" s="6">
        <f>IF(AND(K44="S",LEN(B44)&gt;4),-LEFT(B44,4),IF(AND(K44="S",LEN(B44)=4),-LEFT(B44,3),IF(AND(K44="N",LEN(B44)=4),LEFT(B44,3),LEFT(B44,4))))</f>
        <v>-14</v>
      </c>
      <c r="N44" s="6" t="str">
        <f>IF(AND(L44="W",LEN(C44)=6),-LEFT(C44,5), IF(AND(L44="W",LEN(C44)=5),-LEFT(C44,4), IF(AND(L44="W",LEN(C44)=4), -LEFT(C44,3), IF(AND(L44="E", LEN(C44)=6),LEFT(C44,5), IF(AND(L44="E",LEN(C44)=5), LEFT(C44,4), IF(AND(L44="E",LEN(C44)=4),LEFT(C44,3) ))))))</f>
        <v>109.1</v>
      </c>
      <c r="O44">
        <f>(F44^2+G44^2+H44^2)^0.5</f>
        <v>14.15132502630054</v>
      </c>
      <c r="P44">
        <f>ATAN((R44^2+S44^2)^0.5/T44)/$AB$1</f>
        <v>26.945975713737187</v>
      </c>
      <c r="Q44">
        <f>ATAN2(R44,S44)/$AB$1+180</f>
        <v>75.557760372806143</v>
      </c>
      <c r="R44">
        <f>-F44*SIN(M44*$AB$1)*COS(N44*$AB$1)-G44*SIN($AB$1*M44)*SIN($AB$1*N44)+H44*COS($AB$1*M44)</f>
        <v>-1.5993460919003308</v>
      </c>
      <c r="S44">
        <f>-F44*SIN($AB$1*N44)+G44*COS($AB$1*N44)</f>
        <v>-6.2100319223694118</v>
      </c>
      <c r="T44">
        <f>-F44*COS($AB$1*M44)*COS(N44*$AB$1)-G44*COS($AB$1*M44)*SIN($AB$1*N44)-H44*SIN($AB$1*M44)</f>
        <v>12.614975053541563</v>
      </c>
      <c r="W44">
        <f t="shared" si="1"/>
        <v>1</v>
      </c>
    </row>
    <row r="45" spans="1:23">
      <c r="A45" t="s">
        <v>1886</v>
      </c>
      <c r="B45" t="s">
        <v>276</v>
      </c>
      <c r="C45" t="s">
        <v>674</v>
      </c>
      <c r="D45">
        <v>27.2</v>
      </c>
      <c r="E45">
        <v>14.4</v>
      </c>
      <c r="F45">
        <v>-8.9</v>
      </c>
      <c r="G45">
        <v>-4.3</v>
      </c>
      <c r="H45">
        <v>-10.5</v>
      </c>
      <c r="I45" t="s">
        <v>1887</v>
      </c>
      <c r="J45">
        <v>2.8</v>
      </c>
      <c r="K45" s="5" t="str">
        <f>RIGHTB(B45,1)</f>
        <v>N</v>
      </c>
      <c r="L45" s="5" t="str">
        <f>RIGHTB(C45,1)</f>
        <v>E</v>
      </c>
      <c r="M45" s="6" t="str">
        <f>IF(AND(K45="S",LEN(B45)&gt;4),-LEFT(B45,4),IF(AND(K45="S",LEN(B45)=4),-LEFT(B45,3),IF(AND(K45="N",LEN(B45)=4),LEFT(B45,3),LEFT(B45,4))))</f>
        <v>52.8</v>
      </c>
      <c r="N45" s="6" t="str">
        <f>IF(AND(L45="W",LEN(C45)=6),-LEFT(C45,5), IF(AND(L45="W",LEN(C45)=5),-LEFT(C45,4), IF(AND(L45="W",LEN(C45)=4), -LEFT(C45,3), IF(AND(L45="E", LEN(C45)=6),LEFT(C45,5), IF(AND(L45="E",LEN(C45)=5), LEFT(C45,4), IF(AND(L45="E",LEN(C45)=4),LEFT(C45,3) ))))))</f>
        <v>38.1</v>
      </c>
      <c r="O45">
        <f>(F45^2+G45^2+H45^2)^0.5</f>
        <v>14.420471559557267</v>
      </c>
      <c r="P45">
        <f>ATAN((R45^2+S45^2)^0.5/T45)/$AB$1</f>
        <v>9.9823419787225376</v>
      </c>
      <c r="Q45">
        <f>ATAN2(R45,S45)/$AB$1+180</f>
        <v>237.48137042209657</v>
      </c>
      <c r="R45">
        <f>-F45*SIN(M45*$AB$1)*COS(N45*$AB$1)-G45*SIN($AB$1*M45)*SIN($AB$1*N45)+H45*COS($AB$1*M45)</f>
        <v>1.3437795622372199</v>
      </c>
      <c r="S45">
        <f>-F45*SIN($AB$1*N45)+G45*COS($AB$1*N45)</f>
        <v>2.1077986941353699</v>
      </c>
      <c r="T45">
        <f>-F45*COS($AB$1*M45)*COS(N45*$AB$1)-G45*COS($AB$1*M45)*SIN($AB$1*N45)-H45*SIN($AB$1*M45)</f>
        <v>14.202163256106964</v>
      </c>
      <c r="W45">
        <f t="shared" si="1"/>
        <v>1</v>
      </c>
    </row>
    <row r="46" spans="1:23">
      <c r="A46" t="s">
        <v>2367</v>
      </c>
      <c r="B46" t="s">
        <v>236</v>
      </c>
      <c r="C46" t="s">
        <v>474</v>
      </c>
      <c r="D46">
        <v>35.200000000000003</v>
      </c>
      <c r="I46" t="s">
        <v>2368</v>
      </c>
      <c r="J46">
        <v>2.7</v>
      </c>
      <c r="K46" s="5" t="str">
        <f>RIGHTB(B46,1)</f>
        <v>S</v>
      </c>
      <c r="L46" s="5" t="str">
        <f>RIGHTB(C46,1)</f>
        <v>E</v>
      </c>
      <c r="M46" s="6">
        <f>IF(AND(K46="S",LEN(B46)&gt;4),-LEFT(B46,4),IF(AND(K46="S",LEN(B46)=4),-LEFT(B46,3),IF(AND(K46="N",LEN(B46)=4),LEFT(B46,3),LEFT(B46,4))))</f>
        <v>-54.5</v>
      </c>
      <c r="N46" s="6" t="str">
        <f>IF(AND(L46="W",LEN(C46)=6),-LEFT(C46,5), IF(AND(L46="W",LEN(C46)=5),-LEFT(C46,4), IF(AND(L46="W",LEN(C46)=4), -LEFT(C46,3), IF(AND(L46="E", LEN(C46)=6),LEFT(C46,5), IF(AND(L46="E",LEN(C46)=5), LEFT(C46,4), IF(AND(L46="E",LEN(C46)=4),LEFT(C46,3) ))))))</f>
        <v>18.1</v>
      </c>
      <c r="O46">
        <f>(F46^2+G46^2+H46^2)^0.5</f>
        <v>0</v>
      </c>
      <c r="P46" t="e">
        <f>ATAN((R46^2+S46^2)^0.5/T46)/$AB$1</f>
        <v>#DIV/0!</v>
      </c>
      <c r="Q46" t="e">
        <f>ATAN2(R46,S46)/$AB$1+180</f>
        <v>#DIV/0!</v>
      </c>
      <c r="R46">
        <f>-F46*SIN(M46*$AB$1)*COS(N46*$AB$1)-G46*SIN($AB$1*M46)*SIN($AB$1*N46)+H46*COS($AB$1*M46)</f>
        <v>0</v>
      </c>
      <c r="S46">
        <f>-F46*SIN($AB$1*N46)+G46*COS($AB$1*N46)</f>
        <v>0</v>
      </c>
      <c r="T46">
        <f>-F46*COS($AB$1*M46)*COS(N46*$AB$1)-G46*COS($AB$1*M46)*SIN($AB$1*N46)-H46*SIN($AB$1*M46)</f>
        <v>0</v>
      </c>
      <c r="W46">
        <f t="shared" si="1"/>
        <v>0</v>
      </c>
    </row>
    <row r="47" spans="1:23">
      <c r="A47" t="s">
        <v>2095</v>
      </c>
      <c r="B47" t="s">
        <v>92</v>
      </c>
      <c r="C47" t="s">
        <v>93</v>
      </c>
      <c r="D47">
        <v>40.700000000000003</v>
      </c>
      <c r="E47">
        <v>14.9</v>
      </c>
      <c r="F47" s="35">
        <v>5</v>
      </c>
      <c r="G47" s="35">
        <v>14</v>
      </c>
      <c r="H47" s="35">
        <v>1</v>
      </c>
      <c r="I47" t="s">
        <v>2096</v>
      </c>
      <c r="J47">
        <v>2.5</v>
      </c>
      <c r="K47" s="5" t="str">
        <f>RIGHTB(B47,1)</f>
        <v>S</v>
      </c>
      <c r="L47" s="5" t="str">
        <f>RIGHTB(C47,1)</f>
        <v>W</v>
      </c>
      <c r="M47" s="6">
        <f>IF(AND(K47="S",LEN(B47)&gt;4),-LEFT(B47,4),IF(AND(K47="S",LEN(B47)=4),-LEFT(B47,3),IF(AND(K47="N",LEN(B47)=4),LEFT(B47,3),LEFT(B47,4))))</f>
        <v>-28.1</v>
      </c>
      <c r="N47" s="6">
        <f>IF(AND(L47="W",LEN(C47)=6),-LEFT(C47,5), IF(AND(L47="W",LEN(C47)=5),-LEFT(C47,4), IF(AND(L47="W",LEN(C47)=4), -LEFT(C47,3), IF(AND(L47="E", LEN(C47)=6),LEFT(C47,5), IF(AND(L47="E",LEN(C47)=5), LEFT(C47,4), IF(AND(L47="E",LEN(C47)=4),LEFT(C47,3) ))))))</f>
        <v>-64.599999999999994</v>
      </c>
      <c r="O47">
        <f>(F47^2+G47^2+H47^2)^0.5</f>
        <v>14.89966442575134</v>
      </c>
      <c r="P47">
        <f>ATAN((R47^2+S47^2)^0.5/T47)/$AB$1</f>
        <v>49.203165908385188</v>
      </c>
      <c r="Q47">
        <f>ATAN2(R47,S47)/$AB$1+180</f>
        <v>291.12102291081135</v>
      </c>
      <c r="R47">
        <f>-F47*SIN(M47*$AB$1)*COS(N47*$AB$1)-G47*SIN($AB$1*M47)*SIN($AB$1*N47)+H47*COS($AB$1*M47)</f>
        <v>-4.0644485924476088</v>
      </c>
      <c r="S47">
        <f>-F47*SIN($AB$1*N47)+G47*COS($AB$1*N47)</f>
        <v>10.521768332298983</v>
      </c>
      <c r="T47">
        <f>-F47*COS($AB$1*M47)*COS(N47*$AB$1)-G47*COS($AB$1*M47)*SIN($AB$1*N47)-H47*SIN($AB$1*M47)</f>
        <v>9.7351244882015209</v>
      </c>
      <c r="W47">
        <f t="shared" si="1"/>
        <v>1</v>
      </c>
    </row>
    <row r="48" spans="1:23">
      <c r="A48" t="s">
        <v>2628</v>
      </c>
      <c r="B48" t="s">
        <v>101</v>
      </c>
      <c r="C48" t="s">
        <v>1148</v>
      </c>
      <c r="I48" t="s">
        <v>2629</v>
      </c>
      <c r="J48">
        <v>2.4</v>
      </c>
      <c r="K48" s="5" t="str">
        <f>RIGHTB(B48,1)</f>
        <v>N</v>
      </c>
      <c r="L48" s="5" t="str">
        <f>RIGHTB(C48,1)</f>
        <v>W</v>
      </c>
      <c r="M48" s="6" t="str">
        <f>IF(AND(K48="S",LEN(B48)&gt;4),-LEFT(B48,4),IF(AND(K48="S",LEN(B48)=4),-LEFT(B48,3),IF(AND(K48="N",LEN(B48)=4),LEFT(B48,3),LEFT(B48,4))))</f>
        <v>60.3</v>
      </c>
      <c r="N48" s="6">
        <f>IF(AND(L48="W",LEN(C48)=6),-LEFT(C48,5), IF(AND(L48="W",LEN(C48)=5),-LEFT(C48,4), IF(AND(L48="W",LEN(C48)=4), -LEFT(C48,3), IF(AND(L48="E", LEN(C48)=6),LEFT(C48,5), IF(AND(L48="E",LEN(C48)=5), LEFT(C48,4), IF(AND(L48="E",LEN(C48)=4),LEFT(C48,3) ))))))</f>
        <v>-134.6</v>
      </c>
      <c r="O48">
        <f>(F48^2+G48^2+H48^2)^0.5</f>
        <v>0</v>
      </c>
      <c r="P48" t="e">
        <f>ATAN((R48^2+S48^2)^0.5/T48)/$AB$1</f>
        <v>#DIV/0!</v>
      </c>
      <c r="Q48" t="e">
        <f>ATAN2(R48,S48)/$AB$1+180</f>
        <v>#DIV/0!</v>
      </c>
      <c r="R48">
        <f>-F48*SIN(M48*$AB$1)*COS(N48*$AB$1)-G48*SIN($AB$1*M48)*SIN($AB$1*N48)+H48*COS($AB$1*M48)</f>
        <v>0</v>
      </c>
      <c r="S48">
        <f>-F48*SIN($AB$1*N48)+G48*COS($AB$1*N48)</f>
        <v>0</v>
      </c>
      <c r="T48">
        <f>-F48*COS($AB$1*M48)*COS(N48*$AB$1)-G48*COS($AB$1*M48)*SIN($AB$1*N48)-H48*SIN($AB$1*M48)</f>
        <v>0</v>
      </c>
      <c r="W48">
        <f t="shared" si="1"/>
        <v>0</v>
      </c>
    </row>
    <row r="49" spans="1:23">
      <c r="A49" t="s">
        <v>2351</v>
      </c>
      <c r="B49" t="s">
        <v>461</v>
      </c>
      <c r="C49" t="s">
        <v>462</v>
      </c>
      <c r="D49">
        <v>37</v>
      </c>
      <c r="I49" t="s">
        <v>2352</v>
      </c>
      <c r="J49">
        <v>2.4</v>
      </c>
      <c r="K49" s="5" t="str">
        <f>RIGHTB(B49,1)</f>
        <v>S</v>
      </c>
      <c r="L49" s="5" t="str">
        <f>RIGHTB(C49,1)</f>
        <v>E</v>
      </c>
      <c r="M49" s="6">
        <f>IF(AND(K49="S",LEN(B49)&gt;4),-LEFT(B49,4),IF(AND(K49="S",LEN(B49)=4),-LEFT(B49,3),IF(AND(K49="N",LEN(B49)=4),LEFT(B49,3),LEFT(B49,4))))</f>
        <v>-23.1</v>
      </c>
      <c r="N49" s="6" t="str">
        <f>IF(AND(L49="W",LEN(C49)=6),-LEFT(C49,5), IF(AND(L49="W",LEN(C49)=5),-LEFT(C49,4), IF(AND(L49="W",LEN(C49)=4), -LEFT(C49,3), IF(AND(L49="E", LEN(C49)=6),LEFT(C49,5), IF(AND(L49="E",LEN(C49)=5), LEFT(C49,4), IF(AND(L49="E",LEN(C49)=4),LEFT(C49,3) ))))))</f>
        <v>53.7</v>
      </c>
      <c r="O49">
        <f>(F49^2+G49^2+H49^2)^0.5</f>
        <v>0</v>
      </c>
      <c r="P49" t="e">
        <f>ATAN((R49^2+S49^2)^0.5/T49)/$AB$1</f>
        <v>#DIV/0!</v>
      </c>
      <c r="Q49" t="e">
        <f>ATAN2(R49,S49)/$AB$1+180</f>
        <v>#DIV/0!</v>
      </c>
      <c r="R49">
        <f>-F49*SIN(M49*$AB$1)*COS(N49*$AB$1)-G49*SIN($AB$1*M49)*SIN($AB$1*N49)+H49*COS($AB$1*M49)</f>
        <v>0</v>
      </c>
      <c r="S49">
        <f>-F49*SIN($AB$1*N49)+G49*COS($AB$1*N49)</f>
        <v>0</v>
      </c>
      <c r="T49">
        <f>-F49*COS($AB$1*M49)*COS(N49*$AB$1)-G49*COS($AB$1*M49)*SIN($AB$1*N49)-H49*SIN($AB$1*M49)</f>
        <v>0</v>
      </c>
      <c r="W49">
        <f t="shared" si="1"/>
        <v>0</v>
      </c>
    </row>
    <row r="50" spans="1:23">
      <c r="A50" t="s">
        <v>1605</v>
      </c>
      <c r="B50" t="s">
        <v>58</v>
      </c>
      <c r="C50" t="s">
        <v>59</v>
      </c>
      <c r="D50">
        <v>35.4</v>
      </c>
      <c r="E50">
        <v>19</v>
      </c>
      <c r="F50">
        <v>-2</v>
      </c>
      <c r="G50">
        <v>-16.100000000000001</v>
      </c>
      <c r="H50">
        <v>9.9</v>
      </c>
      <c r="I50" t="s">
        <v>2064</v>
      </c>
      <c r="J50">
        <v>2.4</v>
      </c>
      <c r="K50" s="5" t="str">
        <f>RIGHTB(B50,1)</f>
        <v>S</v>
      </c>
      <c r="L50" s="5" t="str">
        <f>RIGHTB(C50,1)</f>
        <v>E</v>
      </c>
      <c r="M50" s="6">
        <f>IF(AND(K50="S",LEN(B50)&gt;4),-LEFT(B50,4),IF(AND(K50="S",LEN(B50)=4),-LEFT(B50,3),IF(AND(K50="N",LEN(B50)=4),LEFT(B50,3),LEFT(B50,4))))</f>
        <v>-36.9</v>
      </c>
      <c r="N50" s="6" t="str">
        <f>IF(AND(L50="W",LEN(C50)=6),-LEFT(C50,5), IF(AND(L50="W",LEN(C50)=5),-LEFT(C50,4), IF(AND(L50="W",LEN(C50)=4), -LEFT(C50,3), IF(AND(L50="E", LEN(C50)=6),LEFT(C50,5), IF(AND(L50="E",LEN(C50)=5), LEFT(C50,4), IF(AND(L50="E",LEN(C50)=4),LEFT(C50,3) ))))))</f>
        <v>87.3</v>
      </c>
      <c r="O50">
        <f>(F50^2+G50^2+H50^2)^0.5</f>
        <v>19.0057885919001</v>
      </c>
      <c r="P50">
        <f>ATAN((R50^2+S50^2)^0.5/T50)/$AB$1</f>
        <v>6.5921715221855353</v>
      </c>
      <c r="Q50">
        <f>ATAN2(R50,S50)/$AB$1+180</f>
        <v>325.38748015325302</v>
      </c>
      <c r="R50">
        <f>-F50*SIN(M50*$AB$1)*COS(N50*$AB$1)-G50*SIN($AB$1*M50)*SIN($AB$1*N50)+H50*COS($AB$1*M50)</f>
        <v>-1.7957235213480507</v>
      </c>
      <c r="S50">
        <f>-F50*SIN($AB$1*N50)+G50*COS($AB$1*N50)</f>
        <v>1.2393658927942162</v>
      </c>
      <c r="T50">
        <f>-F50*COS($AB$1*M50)*COS(N50*$AB$1)-G50*COS($AB$1*M50)*SIN($AB$1*N50)-H50*SIN($AB$1*M50)</f>
        <v>18.880131069954356</v>
      </c>
      <c r="W50">
        <f t="shared" si="1"/>
        <v>1</v>
      </c>
    </row>
    <row r="51" spans="1:23">
      <c r="A51" t="s">
        <v>2767</v>
      </c>
      <c r="B51" t="s">
        <v>1236</v>
      </c>
      <c r="C51" t="s">
        <v>1237</v>
      </c>
      <c r="I51" t="s">
        <v>2768</v>
      </c>
      <c r="J51">
        <v>2.2999999999999998</v>
      </c>
      <c r="K51" s="5" t="str">
        <f>RIGHTB(B51,1)</f>
        <v>S</v>
      </c>
      <c r="L51" s="5" t="str">
        <f>RIGHTB(C51,1)</f>
        <v>W</v>
      </c>
      <c r="M51" s="6">
        <f>IF(AND(K51="S",LEN(B51)&gt;4),-LEFT(B51,4),IF(AND(K51="S",LEN(B51)=4),-LEFT(B51,3),IF(AND(K51="N",LEN(B51)=4),LEFT(B51,3),LEFT(B51,4))))</f>
        <v>-1.5</v>
      </c>
      <c r="N51" s="6">
        <f>IF(AND(L51="W",LEN(C51)=6),-LEFT(C51,5), IF(AND(L51="W",LEN(C51)=5),-LEFT(C51,4), IF(AND(L51="W",LEN(C51)=4), -LEFT(C51,3), IF(AND(L51="E", LEN(C51)=6),LEFT(C51,5), IF(AND(L51="E",LEN(C51)=5), LEFT(C51,4), IF(AND(L51="E",LEN(C51)=4),LEFT(C51,3) ))))))</f>
        <v>-84.5</v>
      </c>
      <c r="O51">
        <f>(F51^2+G51^2+H51^2)^0.5</f>
        <v>0</v>
      </c>
      <c r="P51" t="e">
        <f>ATAN((R51^2+S51^2)^0.5/T51)/$AB$1</f>
        <v>#DIV/0!</v>
      </c>
      <c r="Q51" t="e">
        <f>ATAN2(R51,S51)/$AB$1+180</f>
        <v>#DIV/0!</v>
      </c>
      <c r="R51">
        <f>-F51*SIN(M51*$AB$1)*COS(N51*$AB$1)-G51*SIN($AB$1*M51)*SIN($AB$1*N51)+H51*COS($AB$1*M51)</f>
        <v>0</v>
      </c>
      <c r="S51">
        <f>-F51*SIN($AB$1*N51)+G51*COS($AB$1*N51)</f>
        <v>0</v>
      </c>
      <c r="T51">
        <f>-F51*COS($AB$1*M51)*COS(N51*$AB$1)-G51*COS($AB$1*M51)*SIN($AB$1*N51)-H51*SIN($AB$1*M51)</f>
        <v>0</v>
      </c>
      <c r="W51">
        <f t="shared" si="1"/>
        <v>0</v>
      </c>
    </row>
    <row r="52" spans="1:23">
      <c r="A52" t="s">
        <v>2243</v>
      </c>
      <c r="B52" t="s">
        <v>310</v>
      </c>
      <c r="C52" t="s">
        <v>311</v>
      </c>
      <c r="D52">
        <v>28.3</v>
      </c>
      <c r="E52">
        <v>24</v>
      </c>
      <c r="F52">
        <v>19.2</v>
      </c>
      <c r="G52">
        <v>-11.6</v>
      </c>
      <c r="H52">
        <v>-8.5</v>
      </c>
      <c r="I52" t="s">
        <v>2244</v>
      </c>
      <c r="J52">
        <v>2.2999999999999998</v>
      </c>
      <c r="K52" s="5" t="str">
        <f>RIGHTB(B52,1)</f>
        <v>N</v>
      </c>
      <c r="L52" s="5" t="str">
        <f>RIGHTB(C52,1)</f>
        <v>E</v>
      </c>
      <c r="M52" s="6" t="str">
        <f>IF(AND(K52="S",LEN(B52)&gt;4),-LEFT(B52,4),IF(AND(K52="S",LEN(B52)=4),-LEFT(B52,3),IF(AND(K52="N",LEN(B52)=4),LEFT(B52,3),LEFT(B52,4))))</f>
        <v>42.5</v>
      </c>
      <c r="N52" s="6" t="str">
        <f>IF(AND(L52="W",LEN(C52)=6),-LEFT(C52,5), IF(AND(L52="W",LEN(C52)=5),-LEFT(C52,4), IF(AND(L52="W",LEN(C52)=4), -LEFT(C52,3), IF(AND(L52="E", LEN(C52)=6),LEFT(C52,5), IF(AND(L52="E",LEN(C52)=5), LEFT(C52,4), IF(AND(L52="E",LEN(C52)=4),LEFT(C52,3) ))))))</f>
        <v>110.0</v>
      </c>
      <c r="O52">
        <f>(F52^2+G52^2+H52^2)^0.5</f>
        <v>23.988538930080757</v>
      </c>
      <c r="P52">
        <f>ATAN((R52^2+S52^2)^0.5/T52)/$AB$1</f>
        <v>39.083016794132156</v>
      </c>
      <c r="Q52">
        <f>ATAN2(R52,S52)/$AB$1+180</f>
        <v>111.4635817839717</v>
      </c>
      <c r="R52">
        <f>-F52*SIN(M52*$AB$1)*COS(N52*$AB$1)-G52*SIN($AB$1*M52)*SIN($AB$1*N52)+H52*COS($AB$1*M52)</f>
        <v>5.533826201400621</v>
      </c>
      <c r="S52">
        <f>-F52*SIN($AB$1*N52)+G52*COS($AB$1*N52)</f>
        <v>-14.074664657470175</v>
      </c>
      <c r="T52">
        <f>-F52*COS($AB$1*M52)*COS(N52*$AB$1)-G52*COS($AB$1*M52)*SIN($AB$1*N52)-H52*SIN($AB$1*M52)</f>
        <v>18.620703057415742</v>
      </c>
      <c r="W52">
        <f t="shared" si="1"/>
        <v>1</v>
      </c>
    </row>
    <row r="53" spans="1:23">
      <c r="A53" t="s">
        <v>2623</v>
      </c>
      <c r="B53" t="s">
        <v>1143</v>
      </c>
      <c r="C53" t="s">
        <v>211</v>
      </c>
      <c r="I53" t="s">
        <v>2624</v>
      </c>
      <c r="J53">
        <v>2.2000000000000002</v>
      </c>
      <c r="K53" s="5" t="str">
        <f>RIGHTB(B53,1)</f>
        <v>N</v>
      </c>
      <c r="L53" s="5" t="str">
        <f>RIGHTB(C53,1)</f>
        <v>E</v>
      </c>
      <c r="M53" s="6" t="str">
        <f>IF(AND(K53="S",LEN(B53)&gt;4),-LEFT(B53,4),IF(AND(K53="S",LEN(B53)=4),-LEFT(B53,3),IF(AND(K53="N",LEN(B53)=4),LEFT(B53,3),LEFT(B53,4))))</f>
        <v>58.0</v>
      </c>
      <c r="N53" s="6" t="str">
        <f>IF(AND(L53="W",LEN(C53)=6),-LEFT(C53,5), IF(AND(L53="W",LEN(C53)=5),-LEFT(C53,4), IF(AND(L53="W",LEN(C53)=4), -LEFT(C53,3), IF(AND(L53="E", LEN(C53)=6),LEFT(C53,5), IF(AND(L53="E",LEN(C53)=5), LEFT(C53,4), IF(AND(L53="E",LEN(C53)=4),LEFT(C53,3) ))))))</f>
        <v>175.0</v>
      </c>
      <c r="O53">
        <f>(F53^2+G53^2+H53^2)^0.5</f>
        <v>0</v>
      </c>
      <c r="P53" t="e">
        <f>ATAN((R53^2+S53^2)^0.5/T53)/$AB$1</f>
        <v>#DIV/0!</v>
      </c>
      <c r="Q53" t="e">
        <f>ATAN2(R53,S53)/$AB$1+180</f>
        <v>#DIV/0!</v>
      </c>
      <c r="R53">
        <f>-F53*SIN(M53*$AB$1)*COS(N53*$AB$1)-G53*SIN($AB$1*M53)*SIN($AB$1*N53)+H53*COS($AB$1*M53)</f>
        <v>0</v>
      </c>
      <c r="S53">
        <f>-F53*SIN($AB$1*N53)+G53*COS($AB$1*N53)</f>
        <v>0</v>
      </c>
      <c r="T53">
        <f>-F53*COS($AB$1*M53)*COS(N53*$AB$1)-G53*COS($AB$1*M53)*SIN($AB$1*N53)-H53*SIN($AB$1*M53)</f>
        <v>0</v>
      </c>
      <c r="W53">
        <f t="shared" si="1"/>
        <v>0</v>
      </c>
    </row>
    <row r="54" spans="1:23">
      <c r="A54" t="s">
        <v>1559</v>
      </c>
      <c r="B54" t="s">
        <v>669</v>
      </c>
      <c r="C54" t="s">
        <v>670</v>
      </c>
      <c r="D54">
        <v>43.3</v>
      </c>
      <c r="E54">
        <v>24.4</v>
      </c>
      <c r="F54">
        <v>20.399999999999999</v>
      </c>
      <c r="G54">
        <v>12.9</v>
      </c>
      <c r="H54">
        <v>-3.8</v>
      </c>
      <c r="I54" t="s">
        <v>1883</v>
      </c>
      <c r="J54">
        <v>2.1</v>
      </c>
      <c r="K54" s="5" t="str">
        <f>RIGHTB(B54,1)</f>
        <v>N</v>
      </c>
      <c r="L54" s="5" t="str">
        <f>RIGHTB(C54,1)</f>
        <v>W</v>
      </c>
      <c r="M54" s="6" t="str">
        <f>IF(AND(K54="S",LEN(B54)&gt;4),-LEFT(B54,4),IF(AND(K54="S",LEN(B54)=4),-LEFT(B54,3),IF(AND(K54="N",LEN(B54)=4),LEFT(B54,3),LEFT(B54,4))))</f>
        <v>76.9</v>
      </c>
      <c r="N54" s="6">
        <f>IF(AND(L54="W",LEN(C54)=6),-LEFT(C54,5), IF(AND(L54="W",LEN(C54)=5),-LEFT(C54,4), IF(AND(L54="W",LEN(C54)=4), -LEFT(C54,3), IF(AND(L54="E", LEN(C54)=6),LEFT(C54,5), IF(AND(L54="E",LEN(C54)=5), LEFT(C54,4), IF(AND(L54="E",LEN(C54)=4),LEFT(C54,3) ))))))</f>
        <v>-69</v>
      </c>
      <c r="O54">
        <f>(F54^2+G54^2+H54^2)^0.5</f>
        <v>24.433788081261572</v>
      </c>
      <c r="P54">
        <f>ATAN((R54^2+S54^2)^0.5/T54)/$AB$1</f>
        <v>78.733415965732974</v>
      </c>
      <c r="Q54">
        <f>ATAN2(R54,S54)/$AB$1+180</f>
        <v>261.00139995066115</v>
      </c>
      <c r="R54">
        <f>-F54*SIN(M54*$AB$1)*COS(N54*$AB$1)-G54*SIN($AB$1*M54)*SIN($AB$1*N54)+H54*COS($AB$1*M54)</f>
        <v>3.7480481128415715</v>
      </c>
      <c r="S54">
        <f>-F54*SIN($AB$1*N54)+G54*COS($AB$1*N54)</f>
        <v>23.667987249840184</v>
      </c>
      <c r="T54">
        <f>-F54*COS($AB$1*M54)*COS(N54*$AB$1)-G54*COS($AB$1*M54)*SIN($AB$1*N54)-H54*SIN($AB$1*M54)</f>
        <v>4.7737317567315376</v>
      </c>
      <c r="W54">
        <f t="shared" si="1"/>
        <v>1</v>
      </c>
    </row>
    <row r="55" spans="1:23">
      <c r="A55" t="s">
        <v>2525</v>
      </c>
      <c r="B55" t="s">
        <v>1075</v>
      </c>
      <c r="C55" t="s">
        <v>1076</v>
      </c>
      <c r="I55" t="s">
        <v>2526</v>
      </c>
      <c r="J55" s="35">
        <v>2</v>
      </c>
      <c r="K55" s="5" t="str">
        <f>RIGHTB(B55,1)</f>
        <v>N</v>
      </c>
      <c r="L55" s="5" t="str">
        <f>RIGHTB(C55,1)</f>
        <v>E</v>
      </c>
      <c r="M55" s="6" t="str">
        <f>IF(AND(K55="S",LEN(B55)&gt;4),-LEFT(B55,4),IF(AND(K55="S",LEN(B55)=4),-LEFT(B55,3),IF(AND(K55="N",LEN(B55)=4),LEFT(B55,3),LEFT(B55,4))))</f>
        <v>57.9</v>
      </c>
      <c r="N55" s="6" t="str">
        <f>IF(AND(L55="W",LEN(C55)=6),-LEFT(C55,5), IF(AND(L55="W",LEN(C55)=5),-LEFT(C55,4), IF(AND(L55="W",LEN(C55)=4), -LEFT(C55,3), IF(AND(L55="E", LEN(C55)=6),LEFT(C55,5), IF(AND(L55="E",LEN(C55)=5), LEFT(C55,4), IF(AND(L55="E",LEN(C55)=4),LEFT(C55,3) ))))))</f>
        <v>112.9</v>
      </c>
      <c r="O55">
        <f>(F55^2+G55^2+H55^2)^0.5</f>
        <v>0</v>
      </c>
      <c r="P55" t="e">
        <f>ATAN((R55^2+S55^2)^0.5/T55)/$AB$1</f>
        <v>#DIV/0!</v>
      </c>
      <c r="Q55" t="e">
        <f>ATAN2(R55,S55)/$AB$1+180</f>
        <v>#DIV/0!</v>
      </c>
      <c r="R55">
        <f>-F55*SIN(M55*$AB$1)*COS(N55*$AB$1)-G55*SIN($AB$1*M55)*SIN($AB$1*N55)+H55*COS($AB$1*M55)</f>
        <v>0</v>
      </c>
      <c r="S55">
        <f>-F55*SIN($AB$1*N55)+G55*COS($AB$1*N55)</f>
        <v>0</v>
      </c>
      <c r="T55">
        <f>-F55*COS($AB$1*M55)*COS(N55*$AB$1)-G55*COS($AB$1*M55)*SIN($AB$1*N55)-H55*SIN($AB$1*M55)</f>
        <v>0</v>
      </c>
      <c r="W55">
        <f t="shared" si="1"/>
        <v>0</v>
      </c>
    </row>
    <row r="56" spans="1:23">
      <c r="A56" t="s">
        <v>2214</v>
      </c>
      <c r="B56" t="s">
        <v>274</v>
      </c>
      <c r="C56" t="s">
        <v>275</v>
      </c>
      <c r="D56">
        <v>22.2</v>
      </c>
      <c r="E56">
        <v>18.8</v>
      </c>
      <c r="F56">
        <v>12.4</v>
      </c>
      <c r="G56">
        <v>-13.2</v>
      </c>
      <c r="H56">
        <v>-5.2</v>
      </c>
      <c r="I56" t="s">
        <v>2215</v>
      </c>
      <c r="J56" s="35">
        <v>2</v>
      </c>
      <c r="K56" s="5" t="str">
        <f>RIGHTB(B56,1)</f>
        <v>N</v>
      </c>
      <c r="L56" s="5" t="str">
        <f>RIGHTB(C56,1)</f>
        <v>W</v>
      </c>
      <c r="M56" s="6" t="str">
        <f>IF(AND(K56="S",LEN(B56)&gt;4),-LEFT(B56,4),IF(AND(K56="S",LEN(B56)=4),-LEFT(B56,3),IF(AND(K56="N",LEN(B56)=4),LEFT(B56,3),LEFT(B56,4))))</f>
        <v>1.8</v>
      </c>
      <c r="N56" s="6">
        <f>IF(AND(L56="W",LEN(C56)=6),-LEFT(C56,5), IF(AND(L56="W",LEN(C56)=5),-LEFT(C56,4), IF(AND(L56="W",LEN(C56)=4), -LEFT(C56,3), IF(AND(L56="E", LEN(C56)=6),LEFT(C56,5), IF(AND(L56="E",LEN(C56)=5), LEFT(C56,4), IF(AND(L56="E",LEN(C56)=4),LEFT(C56,3) ))))))</f>
        <v>-176.9</v>
      </c>
      <c r="O56">
        <f>(F56^2+G56^2+H56^2)^0.5</f>
        <v>18.842505141302205</v>
      </c>
      <c r="P56">
        <f>ATAN((R56^2+S56^2)^0.5/T56)/$AB$1</f>
        <v>51.126580882342921</v>
      </c>
      <c r="Q56">
        <f>ATAN2(R56,S56)/$AB$1+180</f>
        <v>289.22734440289958</v>
      </c>
      <c r="R56">
        <f>-F56*SIN(M56*$AB$1)*COS(N56*$AB$1)-G56*SIN($AB$1*M56)*SIN($AB$1*N56)+H56*COS($AB$1*M56)</f>
        <v>-4.8309329253202096</v>
      </c>
      <c r="S56">
        <f>-F56*SIN($AB$1*N56)+G56*COS($AB$1*N56)</f>
        <v>13.851261330346871</v>
      </c>
      <c r="T56">
        <f>-F56*COS($AB$1*M56)*COS(N56*$AB$1)-G56*COS($AB$1*M56)*SIN($AB$1*N56)-H56*SIN($AB$1*M56)</f>
        <v>11.825592865877573</v>
      </c>
      <c r="W56">
        <f t="shared" si="1"/>
        <v>1</v>
      </c>
    </row>
    <row r="57" spans="1:23">
      <c r="A57" t="s">
        <v>2680</v>
      </c>
      <c r="B57" t="s">
        <v>354</v>
      </c>
      <c r="C57" t="s">
        <v>1191</v>
      </c>
      <c r="I57" t="s">
        <v>2681</v>
      </c>
      <c r="J57">
        <v>1.9</v>
      </c>
      <c r="K57" s="5" t="str">
        <f>RIGHTB(B57,1)</f>
        <v>S</v>
      </c>
      <c r="L57" s="5" t="str">
        <f>RIGHTB(C57,1)</f>
        <v>E</v>
      </c>
      <c r="M57" s="6">
        <f>IF(AND(K57="S",LEN(B57)&gt;4),-LEFT(B57,4),IF(AND(K57="S",LEN(B57)=4),-LEFT(B57,3),IF(AND(K57="N",LEN(B57)=4),LEFT(B57,3),LEFT(B57,4))))</f>
        <v>-57.3</v>
      </c>
      <c r="N57" s="6" t="str">
        <f>IF(AND(L57="W",LEN(C57)=6),-LEFT(C57,5), IF(AND(L57="W",LEN(C57)=5),-LEFT(C57,4), IF(AND(L57="W",LEN(C57)=4), -LEFT(C57,3), IF(AND(L57="E", LEN(C57)=6),LEFT(C57,5), IF(AND(L57="E",LEN(C57)=5), LEFT(C57,4), IF(AND(L57="E",LEN(C57)=4),LEFT(C57,3) ))))))</f>
        <v>167.2</v>
      </c>
      <c r="O57">
        <f>(F57^2+G57^2+H57^2)^0.5</f>
        <v>0</v>
      </c>
      <c r="P57" t="e">
        <f>ATAN((R57^2+S57^2)^0.5/T57)/$AB$1</f>
        <v>#DIV/0!</v>
      </c>
      <c r="Q57" t="e">
        <f>ATAN2(R57,S57)/$AB$1+180</f>
        <v>#DIV/0!</v>
      </c>
      <c r="R57">
        <f>-F57*SIN(M57*$AB$1)*COS(N57*$AB$1)-G57*SIN($AB$1*M57)*SIN($AB$1*N57)+H57*COS($AB$1*M57)</f>
        <v>0</v>
      </c>
      <c r="S57">
        <f>-F57*SIN($AB$1*N57)+G57*COS($AB$1*N57)</f>
        <v>0</v>
      </c>
      <c r="T57">
        <f>-F57*COS($AB$1*M57)*COS(N57*$AB$1)-G57*COS($AB$1*M57)*SIN($AB$1*N57)-H57*SIN($AB$1*M57)</f>
        <v>0</v>
      </c>
      <c r="W57">
        <f t="shared" si="1"/>
        <v>0</v>
      </c>
    </row>
    <row r="58" spans="1:23">
      <c r="A58" t="s">
        <v>1558</v>
      </c>
      <c r="B58" t="s">
        <v>655</v>
      </c>
      <c r="C58" t="s">
        <v>656</v>
      </c>
      <c r="D58">
        <v>33</v>
      </c>
      <c r="E58">
        <v>16.5</v>
      </c>
      <c r="F58">
        <v>-16.2</v>
      </c>
      <c r="G58">
        <v>2.8</v>
      </c>
      <c r="H58">
        <v>0.6</v>
      </c>
      <c r="I58" t="s">
        <v>1872</v>
      </c>
      <c r="J58">
        <v>1.9</v>
      </c>
      <c r="K58" s="5" t="str">
        <f>RIGHTB(B58,1)</f>
        <v>S</v>
      </c>
      <c r="L58" s="5" t="str">
        <f>RIGHTB(C58,1)</f>
        <v>E</v>
      </c>
      <c r="M58" s="6">
        <f>IF(AND(K58="S",LEN(B58)&gt;4),-LEFT(B58,4),IF(AND(K58="S",LEN(B58)=4),-LEFT(B58,3),IF(AND(K58="N",LEN(B58)=4),LEFT(B58,3),LEFT(B58,4))))</f>
        <v>-23.5</v>
      </c>
      <c r="N58" s="6" t="str">
        <f>IF(AND(L58="W",LEN(C58)=6),-LEFT(C58,5), IF(AND(L58="W",LEN(C58)=5),-LEFT(C58,4), IF(AND(L58="W",LEN(C58)=4), -LEFT(C58,3), IF(AND(L58="E", LEN(C58)=6),LEFT(C58,5), IF(AND(L58="E",LEN(C58)=5), LEFT(C58,4), IF(AND(L58="E",LEN(C58)=4),LEFT(C58,3) ))))))</f>
        <v>56.8</v>
      </c>
      <c r="O58">
        <f>(F58^2+G58^2+H58^2)^0.5</f>
        <v>16.451139778143034</v>
      </c>
      <c r="P58">
        <f>ATAN((R58^2+S58^2)^0.5/T58)/$AB$1</f>
        <v>67.764167219019583</v>
      </c>
      <c r="Q58">
        <f>ATAN2(R58,S58)/$AB$1+180</f>
        <v>277.74680152795764</v>
      </c>
      <c r="R58">
        <f>-F58*SIN(M58*$AB$1)*COS(N58*$AB$1)-G58*SIN($AB$1*M58)*SIN($AB$1*N58)+H58*COS($AB$1*M58)</f>
        <v>-2.0526320547766961</v>
      </c>
      <c r="S58">
        <f>-F58*SIN($AB$1*N58)+G58*COS($AB$1*N58)</f>
        <v>15.088758903629362</v>
      </c>
      <c r="T58">
        <f>-F58*COS($AB$1*M58)*COS(N58*$AB$1)-G58*COS($AB$1*M58)*SIN($AB$1*N58)-H58*SIN($AB$1*M58)</f>
        <v>6.2254362414090174</v>
      </c>
      <c r="W58">
        <f t="shared" si="1"/>
        <v>1</v>
      </c>
    </row>
    <row r="59" spans="1:23">
      <c r="A59" t="s">
        <v>2371</v>
      </c>
      <c r="B59" t="s">
        <v>210</v>
      </c>
      <c r="C59" t="s">
        <v>477</v>
      </c>
      <c r="D59">
        <v>37</v>
      </c>
      <c r="E59">
        <v>18.7</v>
      </c>
      <c r="F59">
        <v>8.4</v>
      </c>
      <c r="G59">
        <v>-16.399999999999999</v>
      </c>
      <c r="H59">
        <v>3.2</v>
      </c>
      <c r="I59" t="s">
        <v>2372</v>
      </c>
      <c r="J59">
        <v>1.8</v>
      </c>
      <c r="K59" s="5" t="str">
        <f>RIGHTB(B59,1)</f>
        <v>S</v>
      </c>
      <c r="L59" s="5" t="str">
        <f>RIGHTB(C59,1)</f>
        <v>E</v>
      </c>
      <c r="M59" s="6">
        <f>IF(AND(K59="S",LEN(B59)&gt;4),-LEFT(B59,4),IF(AND(K59="S",LEN(B59)=4),-LEFT(B59,3),IF(AND(K59="N",LEN(B59)=4),LEFT(B59,3),LEFT(B59,4))))</f>
        <v>-51.7</v>
      </c>
      <c r="N59" s="6" t="str">
        <f>IF(AND(L59="W",LEN(C59)=6),-LEFT(C59,5), IF(AND(L59="W",LEN(C59)=5),-LEFT(C59,4), IF(AND(L59="W",LEN(C59)=4), -LEFT(C59,3), IF(AND(L59="E", LEN(C59)=6),LEFT(C59,5), IF(AND(L59="E",LEN(C59)=5), LEFT(C59,4), IF(AND(L59="E",LEN(C59)=4),LEFT(C59,3) ))))))</f>
        <v>56.4</v>
      </c>
      <c r="O59">
        <f>(F59^2+G59^2+H59^2)^0.5</f>
        <v>18.701871564097534</v>
      </c>
      <c r="P59">
        <f>ATAN((R59^2+S59^2)^0.5/T59)/$AB$1</f>
        <v>64.34712577317211</v>
      </c>
      <c r="Q59">
        <f>ATAN2(R59,S59)/$AB$1+180</f>
        <v>72.431531632308634</v>
      </c>
      <c r="R59">
        <f>-F59*SIN(M59*$AB$1)*COS(N59*$AB$1)-G59*SIN($AB$1*M59)*SIN($AB$1*N59)+H59*COS($AB$1*M59)</f>
        <v>-5.0886560559812493</v>
      </c>
      <c r="S59">
        <f>-F59*SIN($AB$1*N59)+G59*COS($AB$1*N59)</f>
        <v>-16.072159829809216</v>
      </c>
      <c r="T59">
        <f>-F59*COS($AB$1*M59)*COS(N59*$AB$1)-G59*COS($AB$1*M59)*SIN($AB$1*N59)-H59*SIN($AB$1*M59)</f>
        <v>8.0963731354843258</v>
      </c>
      <c r="W59">
        <f t="shared" si="1"/>
        <v>1</v>
      </c>
    </row>
    <row r="60" spans="1:23">
      <c r="A60" t="s">
        <v>2246</v>
      </c>
      <c r="B60" t="s">
        <v>316</v>
      </c>
      <c r="C60" t="s">
        <v>317</v>
      </c>
      <c r="D60">
        <v>32.200000000000003</v>
      </c>
      <c r="I60" t="s">
        <v>2247</v>
      </c>
      <c r="J60">
        <v>1.8</v>
      </c>
      <c r="K60" s="5" t="str">
        <f>RIGHTB(B60,1)</f>
        <v>S</v>
      </c>
      <c r="L60" s="5" t="str">
        <f>RIGHTB(C60,1)</f>
        <v>W</v>
      </c>
      <c r="M60" s="6">
        <f>IF(AND(K60="S",LEN(B60)&gt;4),-LEFT(B60,4),IF(AND(K60="S",LEN(B60)=4),-LEFT(B60,3),IF(AND(K60="N",LEN(B60)=4),LEFT(B60,3),LEFT(B60,4))))</f>
        <v>-24.4</v>
      </c>
      <c r="N60" s="6">
        <f>IF(AND(L60="W",LEN(C60)=6),-LEFT(C60,5), IF(AND(L60="W",LEN(C60)=5),-LEFT(C60,4), IF(AND(L60="W",LEN(C60)=4), -LEFT(C60,3), IF(AND(L60="E", LEN(C60)=6),LEFT(C60,5), IF(AND(L60="E",LEN(C60)=5), LEFT(C60,4), IF(AND(L60="E",LEN(C60)=4),LEFT(C60,3) ))))))</f>
        <v>-59.8</v>
      </c>
      <c r="O60">
        <f>(F60^2+G60^2+H60^2)^0.5</f>
        <v>0</v>
      </c>
      <c r="P60" t="e">
        <f>ATAN((R60^2+S60^2)^0.5/T60)/$AB$1</f>
        <v>#DIV/0!</v>
      </c>
      <c r="Q60" t="e">
        <f>ATAN2(R60,S60)/$AB$1+180</f>
        <v>#DIV/0!</v>
      </c>
      <c r="R60">
        <f>-F60*SIN(M60*$AB$1)*COS(N60*$AB$1)-G60*SIN($AB$1*M60)*SIN($AB$1*N60)+H60*COS($AB$1*M60)</f>
        <v>0</v>
      </c>
      <c r="S60">
        <f>-F60*SIN($AB$1*N60)+G60*COS($AB$1*N60)</f>
        <v>0</v>
      </c>
      <c r="T60">
        <f>-F60*COS($AB$1*M60)*COS(N60*$AB$1)-G60*COS($AB$1*M60)*SIN($AB$1*N60)-H60*SIN($AB$1*M60)</f>
        <v>0</v>
      </c>
      <c r="W60">
        <f t="shared" si="1"/>
        <v>0</v>
      </c>
    </row>
    <row r="61" spans="1:23">
      <c r="A61" t="s">
        <v>2233</v>
      </c>
      <c r="B61" t="s">
        <v>298</v>
      </c>
      <c r="C61" t="s">
        <v>299</v>
      </c>
      <c r="D61">
        <v>31.5</v>
      </c>
      <c r="I61" t="s">
        <v>2234</v>
      </c>
      <c r="J61">
        <v>1.8</v>
      </c>
      <c r="K61" s="5" t="str">
        <f>RIGHTB(B61,1)</f>
        <v>N</v>
      </c>
      <c r="L61" s="5" t="str">
        <f>RIGHTB(C61,1)</f>
        <v>W</v>
      </c>
      <c r="M61" s="6" t="str">
        <f>IF(AND(K61="S",LEN(B61)&gt;4),-LEFT(B61,4),IF(AND(K61="S",LEN(B61)=4),-LEFT(B61,3),IF(AND(K61="N",LEN(B61)=4),LEFT(B61,3),LEFT(B61,4))))</f>
        <v>40.4</v>
      </c>
      <c r="N61" s="6">
        <f>IF(AND(L61="W",LEN(C61)=6),-LEFT(C61,5), IF(AND(L61="W",LEN(C61)=5),-LEFT(C61,4), IF(AND(L61="W",LEN(C61)=4), -LEFT(C61,3), IF(AND(L61="E", LEN(C61)=6),LEFT(C61,5), IF(AND(L61="E",LEN(C61)=5), LEFT(C61,4), IF(AND(L61="E",LEN(C61)=4),LEFT(C61,3) ))))))</f>
        <v>-113.2</v>
      </c>
      <c r="O61">
        <f>(F61^2+G61^2+H61^2)^0.5</f>
        <v>0</v>
      </c>
      <c r="P61" t="e">
        <f>ATAN((R61^2+S61^2)^0.5/T61)/$AB$1</f>
        <v>#DIV/0!</v>
      </c>
      <c r="Q61" t="e">
        <f>ATAN2(R61,S61)/$AB$1+180</f>
        <v>#DIV/0!</v>
      </c>
      <c r="R61">
        <f>-F61*SIN(M61*$AB$1)*COS(N61*$AB$1)-G61*SIN($AB$1*M61)*SIN($AB$1*N61)+H61*COS($AB$1*M61)</f>
        <v>0</v>
      </c>
      <c r="S61">
        <f>-F61*SIN($AB$1*N61)+G61*COS($AB$1*N61)</f>
        <v>0</v>
      </c>
      <c r="T61">
        <f>-F61*COS($AB$1*M61)*COS(N61*$AB$1)-G61*COS($AB$1*M61)*SIN($AB$1*N61)-H61*SIN($AB$1*M61)</f>
        <v>0</v>
      </c>
      <c r="W61">
        <f t="shared" si="1"/>
        <v>0</v>
      </c>
    </row>
    <row r="62" spans="1:23">
      <c r="A62" t="s">
        <v>1759</v>
      </c>
      <c r="B62" t="s">
        <v>717</v>
      </c>
      <c r="C62" t="s">
        <v>718</v>
      </c>
      <c r="D62">
        <v>43.4</v>
      </c>
      <c r="E62">
        <v>15.7</v>
      </c>
      <c r="F62">
        <v>0.7</v>
      </c>
      <c r="G62">
        <v>15.7</v>
      </c>
      <c r="H62">
        <v>-0.5</v>
      </c>
      <c r="I62" t="s">
        <v>1760</v>
      </c>
      <c r="J62">
        <v>1.8</v>
      </c>
      <c r="K62" s="5" t="str">
        <f>RIGHTB(B62,1)</f>
        <v>N</v>
      </c>
      <c r="L62" s="5" t="str">
        <f>RIGHTB(C62,1)</f>
        <v>W</v>
      </c>
      <c r="M62" s="6" t="str">
        <f>IF(AND(K62="S",LEN(B62)&gt;4),-LEFT(B62,4),IF(AND(K62="S",LEN(B62)=4),-LEFT(B62,3),IF(AND(K62="N",LEN(B62)=4),LEFT(B62,3),LEFT(B62,4))))</f>
        <v>44.3</v>
      </c>
      <c r="N62" s="6">
        <f>IF(AND(L62="W",LEN(C62)=6),-LEFT(C62,5), IF(AND(L62="W",LEN(C62)=5),-LEFT(C62,4), IF(AND(L62="W",LEN(C62)=4), -LEFT(C62,3), IF(AND(L62="E", LEN(C62)=6),LEFT(C62,5), IF(AND(L62="E",LEN(C62)=5), LEFT(C62,4), IF(AND(L62="E",LEN(C62)=4),LEFT(C62,3) ))))))</f>
        <v>-164.2</v>
      </c>
      <c r="O62">
        <f>(F62^2+G62^2+H62^2)^0.5</f>
        <v>15.723549217654391</v>
      </c>
      <c r="P62">
        <f>ATAN((R62^2+S62^2)^0.5/T62)/$AB$1</f>
        <v>75.673651080336555</v>
      </c>
      <c r="Q62">
        <f>ATAN2(R62,S62)/$AB$1+180</f>
        <v>101.73372182893984</v>
      </c>
      <c r="R62">
        <f>-F62*SIN(M62*$AB$1)*COS(N62*$AB$1)-G62*SIN($AB$1*M62)*SIN($AB$1*N62)+H62*COS($AB$1*M62)</f>
        <v>3.098158639462667</v>
      </c>
      <c r="S62">
        <f>-F62*SIN($AB$1*N62)+G62*COS($AB$1*N62)</f>
        <v>-14.91622632507605</v>
      </c>
      <c r="T62">
        <f>-F62*COS($AB$1*M62)*COS(N62*$AB$1)-G62*COS($AB$1*M62)*SIN($AB$1*N62)-H62*SIN($AB$1*M62)</f>
        <v>3.890707553110496</v>
      </c>
      <c r="W62">
        <f t="shared" si="1"/>
        <v>1</v>
      </c>
    </row>
    <row r="63" spans="1:23">
      <c r="A63" t="s">
        <v>1657</v>
      </c>
      <c r="B63" t="s">
        <v>1658</v>
      </c>
      <c r="C63" t="s">
        <v>211</v>
      </c>
      <c r="D63" s="35">
        <v>35</v>
      </c>
      <c r="I63" t="s">
        <v>1659</v>
      </c>
      <c r="J63">
        <v>1.8</v>
      </c>
      <c r="K63" s="5" t="str">
        <f>RIGHTB(B63,1)</f>
        <v>S</v>
      </c>
      <c r="L63" s="5" t="str">
        <f>RIGHTB(C63,1)</f>
        <v>E</v>
      </c>
      <c r="M63" s="6">
        <f>IF(AND(K63="S",LEN(B63)&gt;4),-LEFT(B63,4),IF(AND(K63="S",LEN(B63)=4),-LEFT(B63,3),IF(AND(K63="N",LEN(B63)=4),LEFT(B63,3),LEFT(B63,4))))</f>
        <v>-41.7</v>
      </c>
      <c r="N63" s="6" t="str">
        <f>IF(AND(L63="W",LEN(C63)=6),-LEFT(C63,5), IF(AND(L63="W",LEN(C63)=5),-LEFT(C63,4), IF(AND(L63="W",LEN(C63)=4), -LEFT(C63,3), IF(AND(L63="E", LEN(C63)=6),LEFT(C63,5), IF(AND(L63="E",LEN(C63)=5), LEFT(C63,4), IF(AND(L63="E",LEN(C63)=4),LEFT(C63,3) ))))))</f>
        <v>175.0</v>
      </c>
      <c r="O63">
        <f>(F63^2+G63^2+H63^2)^0.5</f>
        <v>0</v>
      </c>
      <c r="P63" t="e">
        <f>ATAN((R63^2+S63^2)^0.5/T63)/$AB$1</f>
        <v>#DIV/0!</v>
      </c>
      <c r="Q63" t="e">
        <f>ATAN2(R63,S63)/$AB$1+180</f>
        <v>#DIV/0!</v>
      </c>
      <c r="R63">
        <f>-F63*SIN(M63*$AB$1)*COS(N63*$AB$1)-G63*SIN($AB$1*M63)*SIN($AB$1*N63)+H63*COS($AB$1*M63)</f>
        <v>0</v>
      </c>
      <c r="S63">
        <f>-F63*SIN($AB$1*N63)+G63*COS($AB$1*N63)</f>
        <v>0</v>
      </c>
      <c r="T63">
        <f>-F63*COS($AB$1*M63)*COS(N63*$AB$1)-G63*COS($AB$1*M63)*SIN($AB$1*N63)-H63*SIN($AB$1*M63)</f>
        <v>0</v>
      </c>
      <c r="W63">
        <f t="shared" si="1"/>
        <v>0</v>
      </c>
    </row>
    <row r="64" spans="1:23">
      <c r="A64" t="s">
        <v>2198</v>
      </c>
      <c r="B64" t="s">
        <v>256</v>
      </c>
      <c r="C64" t="s">
        <v>257</v>
      </c>
      <c r="D64">
        <v>35.200000000000003</v>
      </c>
      <c r="I64" t="s">
        <v>2199</v>
      </c>
      <c r="J64">
        <v>1.7</v>
      </c>
      <c r="K64" s="5" t="str">
        <f>RIGHTB(B64,1)</f>
        <v>S</v>
      </c>
      <c r="L64" s="5" t="str">
        <f>RIGHTB(C64,1)</f>
        <v>E</v>
      </c>
      <c r="M64" s="6">
        <f>IF(AND(K64="S",LEN(B64)&gt;4),-LEFT(B64,4),IF(AND(K64="S",LEN(B64)=4),-LEFT(B64,3),IF(AND(K64="N",LEN(B64)=4),LEFT(B64,3),LEFT(B64,4))))</f>
        <v>-25.9</v>
      </c>
      <c r="N64" s="6" t="str">
        <f>IF(AND(L64="W",LEN(C64)=6),-LEFT(C64,5), IF(AND(L64="W",LEN(C64)=5),-LEFT(C64,4), IF(AND(L64="W",LEN(C64)=4), -LEFT(C64,3), IF(AND(L64="E", LEN(C64)=6),LEFT(C64,5), IF(AND(L64="E",LEN(C64)=5), LEFT(C64,4), IF(AND(L64="E",LEN(C64)=4),LEFT(C64,3) ))))))</f>
        <v>49.0</v>
      </c>
      <c r="O64">
        <f>(F64^2+G64^2+H64^2)^0.5</f>
        <v>0</v>
      </c>
      <c r="P64" t="e">
        <f>ATAN((R64^2+S64^2)^0.5/T64)/$AB$1</f>
        <v>#DIV/0!</v>
      </c>
      <c r="Q64" t="e">
        <f>ATAN2(R64,S64)/$AB$1+180</f>
        <v>#DIV/0!</v>
      </c>
      <c r="R64">
        <f>-F64*SIN(M64*$AB$1)*COS(N64*$AB$1)-G64*SIN($AB$1*M64)*SIN($AB$1*N64)+H64*COS($AB$1*M64)</f>
        <v>0</v>
      </c>
      <c r="S64">
        <f>-F64*SIN($AB$1*N64)+G64*COS($AB$1*N64)</f>
        <v>0</v>
      </c>
      <c r="T64">
        <f>-F64*COS($AB$1*M64)*COS(N64*$AB$1)-G64*COS($AB$1*M64)*SIN($AB$1*N64)-H64*SIN($AB$1*M64)</f>
        <v>0</v>
      </c>
      <c r="W64">
        <f t="shared" si="1"/>
        <v>0</v>
      </c>
    </row>
    <row r="65" spans="1:23">
      <c r="A65" t="s">
        <v>1598</v>
      </c>
      <c r="B65" t="s">
        <v>32</v>
      </c>
      <c r="C65" t="s">
        <v>33</v>
      </c>
      <c r="D65">
        <v>26.1</v>
      </c>
      <c r="E65">
        <v>13.4</v>
      </c>
      <c r="F65">
        <v>0.4</v>
      </c>
      <c r="G65">
        <v>-1.4</v>
      </c>
      <c r="H65">
        <v>13.3</v>
      </c>
      <c r="I65" t="s">
        <v>2044</v>
      </c>
      <c r="J65">
        <v>1.7</v>
      </c>
      <c r="K65" s="5" t="str">
        <f>RIGHTB(B65,1)</f>
        <v>S</v>
      </c>
      <c r="L65" s="5" t="str">
        <f>RIGHTB(C65,1)</f>
        <v>W</v>
      </c>
      <c r="M65" s="6">
        <f>IF(AND(K65="S",LEN(B65)&gt;4),-LEFT(B65,4),IF(AND(K65="S",LEN(B65)=4),-LEFT(B65,3),IF(AND(K65="N",LEN(B65)=4),LEFT(B65,3),LEFT(B65,4))))</f>
        <v>-45.8</v>
      </c>
      <c r="N65" s="6">
        <f>IF(AND(L65="W",LEN(C65)=6),-LEFT(C65,5), IF(AND(L65="W",LEN(C65)=5),-LEFT(C65,4), IF(AND(L65="W",LEN(C65)=4), -LEFT(C65,3), IF(AND(L65="E", LEN(C65)=6),LEFT(C65,5), IF(AND(L65="E",LEN(C65)=5), LEFT(C65,4), IF(AND(L65="E",LEN(C65)=4),LEFT(C65,3) ))))))</f>
        <v>-172.7</v>
      </c>
      <c r="O65">
        <f>(F65^2+G65^2+H65^2)^0.5</f>
        <v>13.379461872586656</v>
      </c>
      <c r="P65">
        <f>ATAN((R65^2+S65^2)^0.5/T65)/$AB$1</f>
        <v>43.609512929990395</v>
      </c>
      <c r="Q65">
        <f>ATAN2(R65,S65)/$AB$1+180</f>
        <v>188.97389205334864</v>
      </c>
      <c r="R65">
        <f>-F65*SIN(M65*$AB$1)*COS(N65*$AB$1)-G65*SIN($AB$1*M65)*SIN($AB$1*N65)+H65*COS($AB$1*M65)</f>
        <v>9.1153875613195776</v>
      </c>
      <c r="S65">
        <f>-F65*SIN($AB$1*N65)+G65*COS($AB$1*N65)</f>
        <v>1.4394780630854374</v>
      </c>
      <c r="T65">
        <f>-F65*COS($AB$1*M65)*COS(N65*$AB$1)-G65*COS($AB$1*M65)*SIN($AB$1*N65)-H65*SIN($AB$1*M65)</f>
        <v>9.6874977425977313</v>
      </c>
      <c r="W65">
        <f t="shared" si="1"/>
        <v>1</v>
      </c>
    </row>
    <row r="66" spans="1:23">
      <c r="A66" t="s">
        <v>2668</v>
      </c>
      <c r="B66" t="s">
        <v>1184</v>
      </c>
      <c r="C66" t="s">
        <v>1185</v>
      </c>
      <c r="I66" t="s">
        <v>1850</v>
      </c>
      <c r="J66">
        <v>1.6</v>
      </c>
      <c r="K66" s="5" t="str">
        <f>RIGHTB(B66,1)</f>
        <v>N</v>
      </c>
      <c r="L66" s="5" t="str">
        <f>RIGHTB(C66,1)</f>
        <v>E</v>
      </c>
      <c r="M66" s="6" t="str">
        <f>IF(AND(K66="S",LEN(B66)&gt;4),-LEFT(B66,4),IF(AND(K66="S",LEN(B66)=4),-LEFT(B66,3),IF(AND(K66="N",LEN(B66)=4),LEFT(B66,3),LEFT(B66,4))))</f>
        <v>6.5</v>
      </c>
      <c r="N66" s="6" t="str">
        <f>IF(AND(L66="W",LEN(C66)=6),-LEFT(C66,5), IF(AND(L66="W",LEN(C66)=5),-LEFT(C66,4), IF(AND(L66="W",LEN(C66)=4), -LEFT(C66,3), IF(AND(L66="E", LEN(C66)=6),LEFT(C66,5), IF(AND(L66="E",LEN(C66)=5), LEFT(C66,4), IF(AND(L66="E",LEN(C66)=4),LEFT(C66,3) ))))))</f>
        <v>156.4</v>
      </c>
      <c r="O66">
        <f>(F66^2+G66^2+H66^2)^0.5</f>
        <v>0</v>
      </c>
      <c r="P66" t="e">
        <f>ATAN((R66^2+S66^2)^0.5/T66)/$AB$1</f>
        <v>#DIV/0!</v>
      </c>
      <c r="Q66" t="e">
        <f>ATAN2(R66,S66)/$AB$1+180</f>
        <v>#DIV/0!</v>
      </c>
      <c r="R66">
        <f>-F66*SIN(M66*$AB$1)*COS(N66*$AB$1)-G66*SIN($AB$1*M66)*SIN($AB$1*N66)+H66*COS($AB$1*M66)</f>
        <v>0</v>
      </c>
      <c r="S66">
        <f>-F66*SIN($AB$1*N66)+G66*COS($AB$1*N66)</f>
        <v>0</v>
      </c>
      <c r="T66">
        <f>-F66*COS($AB$1*M66)*COS(N66*$AB$1)-G66*COS($AB$1*M66)*SIN($AB$1*N66)-H66*SIN($AB$1*M66)</f>
        <v>0</v>
      </c>
      <c r="W66">
        <f t="shared" si="1"/>
        <v>0</v>
      </c>
    </row>
    <row r="67" spans="1:23">
      <c r="A67" t="s">
        <v>2491</v>
      </c>
      <c r="B67" t="s">
        <v>1050</v>
      </c>
      <c r="C67" t="s">
        <v>1051</v>
      </c>
      <c r="I67" t="s">
        <v>2492</v>
      </c>
      <c r="J67">
        <v>1.6</v>
      </c>
      <c r="K67" s="5" t="str">
        <f>RIGHTB(B67,1)</f>
        <v>S</v>
      </c>
      <c r="L67" s="5" t="str">
        <f>RIGHTB(C67,1)</f>
        <v>E</v>
      </c>
      <c r="M67" s="6">
        <f>IF(AND(K67="S",LEN(B67)&gt;4),-LEFT(B67,4),IF(AND(K67="S",LEN(B67)=4),-LEFT(B67,3),IF(AND(K67="N",LEN(B67)=4),LEFT(B67,3),LEFT(B67,4))))</f>
        <v>-39</v>
      </c>
      <c r="N67" s="6" t="str">
        <f>IF(AND(L67="W",LEN(C67)=6),-LEFT(C67,5), IF(AND(L67="W",LEN(C67)=5),-LEFT(C67,4), IF(AND(L67="W",LEN(C67)=4), -LEFT(C67,3), IF(AND(L67="E", LEN(C67)=6),LEFT(C67,5), IF(AND(L67="E",LEN(C67)=5), LEFT(C67,4), IF(AND(L67="E",LEN(C67)=4),LEFT(C67,3) ))))))</f>
        <v>34.0</v>
      </c>
      <c r="O67">
        <f>(F67^2+G67^2+H67^2)^0.5</f>
        <v>0</v>
      </c>
      <c r="P67" t="e">
        <f>ATAN((R67^2+S67^2)^0.5/T67)/$AB$1</f>
        <v>#DIV/0!</v>
      </c>
      <c r="Q67" t="e">
        <f>ATAN2(R67,S67)/$AB$1+180</f>
        <v>#DIV/0!</v>
      </c>
      <c r="R67">
        <f>-F67*SIN(M67*$AB$1)*COS(N67*$AB$1)-G67*SIN($AB$1*M67)*SIN($AB$1*N67)+H67*COS($AB$1*M67)</f>
        <v>0</v>
      </c>
      <c r="S67">
        <f>-F67*SIN($AB$1*N67)+G67*COS($AB$1*N67)</f>
        <v>0</v>
      </c>
      <c r="T67">
        <f>-F67*COS($AB$1*M67)*COS(N67*$AB$1)-G67*COS($AB$1*M67)*SIN($AB$1*N67)-H67*SIN($AB$1*M67)</f>
        <v>0</v>
      </c>
      <c r="W67">
        <f t="shared" ref="W67:W77" si="2">IF(O67&lt;&gt;0,1,0)</f>
        <v>0</v>
      </c>
    </row>
    <row r="68" spans="1:23">
      <c r="A68" t="s">
        <v>2474</v>
      </c>
      <c r="B68" t="s">
        <v>1041</v>
      </c>
      <c r="C68" t="s">
        <v>1042</v>
      </c>
      <c r="I68" t="s">
        <v>2475</v>
      </c>
      <c r="J68">
        <v>1.6</v>
      </c>
      <c r="K68" s="5" t="str">
        <f>RIGHTB(B68,1)</f>
        <v>S</v>
      </c>
      <c r="L68" s="5" t="str">
        <f>RIGHTB(C68,1)</f>
        <v>W</v>
      </c>
      <c r="M68" s="6">
        <f>IF(AND(K68="S",LEN(B68)&gt;4),-LEFT(B68,4),IF(AND(K68="S",LEN(B68)=4),-LEFT(B68,3),IF(AND(K68="N",LEN(B68)=4),LEFT(B68,3),LEFT(B68,4))))</f>
        <v>-67.099999999999994</v>
      </c>
      <c r="N68" s="6">
        <f>IF(AND(L68="W",LEN(C68)=6),-LEFT(C68,5), IF(AND(L68="W",LEN(C68)=5),-LEFT(C68,4), IF(AND(L68="W",LEN(C68)=4), -LEFT(C68,3), IF(AND(L68="E", LEN(C68)=6),LEFT(C68,5), IF(AND(L68="E",LEN(C68)=5), LEFT(C68,4), IF(AND(L68="E",LEN(C68)=4),LEFT(C68,3) ))))))</f>
        <v>-90.8</v>
      </c>
      <c r="O68">
        <f>(F68^2+G68^2+H68^2)^0.5</f>
        <v>0</v>
      </c>
      <c r="P68" t="e">
        <f>ATAN((R68^2+S68^2)^0.5/T68)/$AB$1</f>
        <v>#DIV/0!</v>
      </c>
      <c r="Q68" t="e">
        <f>ATAN2(R68,S68)/$AB$1+180</f>
        <v>#DIV/0!</v>
      </c>
      <c r="R68">
        <f>-F68*SIN(M68*$AB$1)*COS(N68*$AB$1)-G68*SIN($AB$1*M68)*SIN($AB$1*N68)+H68*COS($AB$1*M68)</f>
        <v>0</v>
      </c>
      <c r="S68">
        <f>-F68*SIN($AB$1*N68)+G68*COS($AB$1*N68)</f>
        <v>0</v>
      </c>
      <c r="T68">
        <f>-F68*COS($AB$1*M68)*COS(N68*$AB$1)-G68*COS($AB$1*M68)*SIN($AB$1*N68)-H68*SIN($AB$1*M68)</f>
        <v>0</v>
      </c>
      <c r="W68">
        <f t="shared" si="2"/>
        <v>0</v>
      </c>
    </row>
    <row r="69" spans="1:23">
      <c r="A69" t="s">
        <v>1584</v>
      </c>
      <c r="B69" t="s">
        <v>489</v>
      </c>
      <c r="C69" t="s">
        <v>631</v>
      </c>
      <c r="D69">
        <v>35.200000000000003</v>
      </c>
      <c r="E69">
        <v>15.1</v>
      </c>
      <c r="F69">
        <v>4.7</v>
      </c>
      <c r="G69">
        <v>-12.9</v>
      </c>
      <c r="H69">
        <v>-6.4</v>
      </c>
      <c r="I69" t="s">
        <v>1971</v>
      </c>
      <c r="J69">
        <v>1.6</v>
      </c>
      <c r="K69" s="5" t="str">
        <f>RIGHTB(B69,1)</f>
        <v>N</v>
      </c>
      <c r="L69" s="5" t="str">
        <f>RIGHTB(C69,1)</f>
        <v>E</v>
      </c>
      <c r="M69" s="6" t="str">
        <f>IF(AND(K69="S",LEN(B69)&gt;4),-LEFT(B69,4),IF(AND(K69="S",LEN(B69)=4),-LEFT(B69,3),IF(AND(K69="N",LEN(B69)=4),LEFT(B69,3),LEFT(B69,4))))</f>
        <v>22.0</v>
      </c>
      <c r="N69" s="6" t="str">
        <f>IF(AND(L69="W",LEN(C69)=6),-LEFT(C69,5), IF(AND(L69="W",LEN(C69)=5),-LEFT(C69,4), IF(AND(L69="W",LEN(C69)=4), -LEFT(C69,3), IF(AND(L69="E", LEN(C69)=6),LEFT(C69,5), IF(AND(L69="E",LEN(C69)=5), LEFT(C69,4), IF(AND(L69="E",LEN(C69)=4),LEFT(C69,3) ))))))</f>
        <v>149.0</v>
      </c>
      <c r="O69">
        <f>(F69^2+G69^2+H69^2)^0.5</f>
        <v>15.147937153289224</v>
      </c>
      <c r="P69">
        <f>ATAN((R69^2+S69^2)^0.5/T69)/$AB$1</f>
        <v>35.754241731791154</v>
      </c>
      <c r="Q69">
        <f>ATAN2(R69,S69)/$AB$1+180</f>
        <v>282.63393983785789</v>
      </c>
      <c r="R69">
        <f>-F69*SIN(M69*$AB$1)*COS(N69*$AB$1)-G69*SIN($AB$1*M69)*SIN($AB$1*N69)+H69*COS($AB$1*M69)</f>
        <v>-1.9359213158473465</v>
      </c>
      <c r="S69">
        <f>-F69*SIN($AB$1*N69)+G69*COS($AB$1*N69)</f>
        <v>8.6367792261867073</v>
      </c>
      <c r="T69">
        <f>-F69*COS($AB$1*M69)*COS(N69*$AB$1)-G69*COS($AB$1*M69)*SIN($AB$1*N69)-H69*SIN($AB$1*M69)</f>
        <v>12.293016442556223</v>
      </c>
      <c r="W69">
        <f t="shared" si="2"/>
        <v>1</v>
      </c>
    </row>
    <row r="70" spans="1:23">
      <c r="A70" t="s">
        <v>1574</v>
      </c>
      <c r="B70" t="s">
        <v>572</v>
      </c>
      <c r="C70" t="s">
        <v>573</v>
      </c>
      <c r="D70">
        <v>33.299999999999997</v>
      </c>
      <c r="E70">
        <v>13.6</v>
      </c>
      <c r="F70">
        <v>8.6999999999999993</v>
      </c>
      <c r="G70">
        <v>-5.7</v>
      </c>
      <c r="H70">
        <v>8.8000000000000007</v>
      </c>
      <c r="I70" t="s">
        <v>1927</v>
      </c>
      <c r="J70">
        <v>1.6</v>
      </c>
      <c r="K70" s="5" t="str">
        <f>RIGHTB(B70,1)</f>
        <v>S</v>
      </c>
      <c r="L70" s="5" t="str">
        <f>RIGHTB(C70,1)</f>
        <v>E</v>
      </c>
      <c r="M70" s="6">
        <f>IF(AND(K70="S",LEN(B70)&gt;4),-LEFT(B70,4),IF(AND(K70="S",LEN(B70)=4),-LEFT(B70,3),IF(AND(K70="N",LEN(B70)=4),LEFT(B70,3),LEFT(B70,4))))</f>
        <v>-54.2</v>
      </c>
      <c r="N70" s="6" t="str">
        <f>IF(AND(L70="W",LEN(C70)=6),-LEFT(C70,5), IF(AND(L70="W",LEN(C70)=5),-LEFT(C70,4), IF(AND(L70="W",LEN(C70)=4), -LEFT(C70,3), IF(AND(L70="E", LEN(C70)=6),LEFT(C70,5), IF(AND(L70="E",LEN(C70)=5), LEFT(C70,4), IF(AND(L70="E",LEN(C70)=4),LEFT(C70,3) ))))))</f>
        <v>133.0</v>
      </c>
      <c r="O70">
        <f>(F70^2+G70^2+H70^2)^0.5</f>
        <v>13.624243098242193</v>
      </c>
      <c r="P70">
        <f>ATAN((R70^2+S70^2)^0.5/T70)/$AB$1</f>
        <v>16.7430146885679</v>
      </c>
      <c r="Q70">
        <f>ATAN2(R70,S70)/$AB$1+180</f>
        <v>39.101295551389313</v>
      </c>
      <c r="R70">
        <f>-F70*SIN(M70*$AB$1)*COS(N70*$AB$1)-G70*SIN($AB$1*M70)*SIN($AB$1*N70)+H70*COS($AB$1*M70)</f>
        <v>-3.0458217511234338</v>
      </c>
      <c r="S70">
        <f>-F70*SIN($AB$1*N70)+G70*COS($AB$1*N70)</f>
        <v>-2.4753865524007863</v>
      </c>
      <c r="T70">
        <f>-F70*COS($AB$1*M70)*COS(N70*$AB$1)-G70*COS($AB$1*M70)*SIN($AB$1*N70)-H70*SIN($AB$1*M70)</f>
        <v>13.046663607090387</v>
      </c>
      <c r="W70">
        <f t="shared" si="2"/>
        <v>1</v>
      </c>
    </row>
    <row r="71" spans="1:23">
      <c r="A71" t="s">
        <v>1545</v>
      </c>
      <c r="B71" t="s">
        <v>855</v>
      </c>
      <c r="C71" t="s">
        <v>856</v>
      </c>
      <c r="D71">
        <v>31.5</v>
      </c>
      <c r="E71">
        <v>11.5</v>
      </c>
      <c r="F71">
        <v>4.4000000000000004</v>
      </c>
      <c r="G71">
        <v>-8.5</v>
      </c>
      <c r="H71">
        <v>6.4</v>
      </c>
      <c r="I71" t="s">
        <v>1850</v>
      </c>
      <c r="J71">
        <v>1.6</v>
      </c>
      <c r="K71" s="5" t="str">
        <f>RIGHTB(B71,1)</f>
        <v>S</v>
      </c>
      <c r="L71" s="5" t="str">
        <f>RIGHTB(C71,1)</f>
        <v>E</v>
      </c>
      <c r="M71" s="6">
        <f>IF(AND(K71="S",LEN(B71)&gt;4),-LEFT(B71,4),IF(AND(K71="S",LEN(B71)=4),-LEFT(B71,3),IF(AND(K71="N",LEN(B71)=4),LEFT(B71,3),LEFT(B71,4))))</f>
        <v>-38.799999999999997</v>
      </c>
      <c r="N71" s="6" t="str">
        <f>IF(AND(L71="W",LEN(C71)=6),-LEFT(C71,5), IF(AND(L71="W",LEN(C71)=5),-LEFT(C71,4), IF(AND(L71="W",LEN(C71)=4), -LEFT(C71,3), IF(AND(L71="E", LEN(C71)=6),LEFT(C71,5), IF(AND(L71="E",LEN(C71)=5), LEFT(C71,4), IF(AND(L71="E",LEN(C71)=4),LEFT(C71,3) ))))))</f>
        <v>137.5</v>
      </c>
      <c r="O71">
        <f>(F71^2+G71^2+H71^2)^0.5</f>
        <v>11.513904637437292</v>
      </c>
      <c r="P71">
        <f>ATAN((R71^2+S71^2)^0.5/T71)/$AB$1</f>
        <v>16.948657829520297</v>
      </c>
      <c r="Q71">
        <f>ATAN2(R71,S71)/$AB$1+180</f>
        <v>281.04852756325494</v>
      </c>
      <c r="R71">
        <f>-F71*SIN(M71*$AB$1)*COS(N71*$AB$1)-G71*SIN($AB$1*M71)*SIN($AB$1*N71)+H71*COS($AB$1*M71)</f>
        <v>-0.64323538879565145</v>
      </c>
      <c r="S71">
        <f>-F71*SIN($AB$1*N71)+G71*COS($AB$1*N71)</f>
        <v>3.294260448760745</v>
      </c>
      <c r="T71">
        <f>-F71*COS($AB$1*M71)*COS(N71*$AB$1)-G71*COS($AB$1*M71)*SIN($AB$1*N71)-H71*SIN($AB$1*M71)</f>
        <v>11.013813886675749</v>
      </c>
      <c r="W71">
        <f t="shared" si="2"/>
        <v>1</v>
      </c>
    </row>
    <row r="72" spans="1:23">
      <c r="A72" t="s">
        <v>2461</v>
      </c>
      <c r="B72" t="s">
        <v>1029</v>
      </c>
      <c r="C72" t="s">
        <v>1030</v>
      </c>
      <c r="D72">
        <v>29.6</v>
      </c>
      <c r="E72">
        <v>16.3</v>
      </c>
      <c r="F72">
        <v>8.5</v>
      </c>
      <c r="G72">
        <v>-12.1</v>
      </c>
      <c r="H72">
        <v>-6.8</v>
      </c>
      <c r="I72" t="s">
        <v>2462</v>
      </c>
      <c r="J72">
        <v>1.5</v>
      </c>
      <c r="K72" s="5" t="str">
        <f>RIGHTB(B72,1)</f>
        <v>S</v>
      </c>
      <c r="L72" s="5" t="str">
        <f>RIGHTB(C72,1)</f>
        <v>E</v>
      </c>
      <c r="M72" s="6">
        <f>IF(AND(K72="S",LEN(B72)&gt;4),-LEFT(B72,4),IF(AND(K72="S",LEN(B72)=4),-LEFT(B72,3),IF(AND(K72="N",LEN(B72)=4),LEFT(B72,3),LEFT(B72,4))))</f>
        <v>-44.3</v>
      </c>
      <c r="N72" s="6" t="str">
        <f>IF(AND(L72="W",LEN(C72)=6),-LEFT(C72,5), IF(AND(L72="W",LEN(C72)=5),-LEFT(C72,4), IF(AND(L72="W",LEN(C72)=4), -LEFT(C72,3), IF(AND(L72="E", LEN(C72)=6),LEFT(C72,5), IF(AND(L72="E",LEN(C72)=5), LEFT(C72,4), IF(AND(L72="E",LEN(C72)=4),LEFT(C72,3) ))))))</f>
        <v>83.3</v>
      </c>
      <c r="O72">
        <f>(F72^2+G72^2+H72^2)^0.5</f>
        <v>16.275748830699005</v>
      </c>
      <c r="P72">
        <f>ATAN((R72^2+S72^2)^0.5/T72)/$AB$1</f>
        <v>78.870135990531139</v>
      </c>
      <c r="Q72">
        <f>ATAN2(R72,S72)/$AB$1+180</f>
        <v>38.099212036598288</v>
      </c>
      <c r="R72">
        <f>-F72*SIN(M72*$AB$1)*COS(N72*$AB$1)-G72*SIN($AB$1*M72)*SIN($AB$1*N72)+H72*COS($AB$1*M72)</f>
        <v>-12.56720257494959</v>
      </c>
      <c r="S72">
        <f>-F72*SIN($AB$1*N72)+G72*COS($AB$1*N72)</f>
        <v>-9.8536664404372285</v>
      </c>
      <c r="T72">
        <f>-F72*COS($AB$1*M72)*COS(N72*$AB$1)-G72*COS($AB$1*M72)*SIN($AB$1*N72)-H72*SIN($AB$1*M72)</f>
        <v>3.1417633775925138</v>
      </c>
      <c r="W72">
        <f t="shared" si="2"/>
        <v>1</v>
      </c>
    </row>
    <row r="73" spans="1:23">
      <c r="A73" t="s">
        <v>2069</v>
      </c>
      <c r="B73" t="s">
        <v>941</v>
      </c>
      <c r="C73" t="s">
        <v>942</v>
      </c>
      <c r="D73">
        <v>25</v>
      </c>
      <c r="I73" t="s">
        <v>2070</v>
      </c>
      <c r="J73">
        <v>1.5</v>
      </c>
      <c r="K73" s="5" t="str">
        <f>RIGHTB(B73,1)</f>
        <v>N</v>
      </c>
      <c r="L73" s="5" t="str">
        <f>RIGHTB(C73,1)</f>
        <v>W</v>
      </c>
      <c r="M73" s="6" t="str">
        <f>IF(AND(K73="S",LEN(B73)&gt;4),-LEFT(B73,4),IF(AND(K73="S",LEN(B73)=4),-LEFT(B73,3),IF(AND(K73="N",LEN(B73)=4),LEFT(B73,3),LEFT(B73,4))))</f>
        <v>13.3</v>
      </c>
      <c r="N73" s="6">
        <f>IF(AND(L73="W",LEN(C73)=6),-LEFT(C73,5), IF(AND(L73="W",LEN(C73)=5),-LEFT(C73,4), IF(AND(L73="W",LEN(C73)=4), -LEFT(C73,3), IF(AND(L73="E", LEN(C73)=6),LEFT(C73,5), IF(AND(L73="E",LEN(C73)=5), LEFT(C73,4), IF(AND(L73="E",LEN(C73)=4),LEFT(C73,3) ))))))</f>
        <v>-110.7</v>
      </c>
      <c r="O73">
        <f>(F73^2+G73^2+H73^2)^0.5</f>
        <v>0</v>
      </c>
      <c r="P73" t="e">
        <f>ATAN((R73^2+S73^2)^0.5/T73)/$AB$1</f>
        <v>#DIV/0!</v>
      </c>
      <c r="Q73" t="e">
        <f>ATAN2(R73,S73)/$AB$1+180</f>
        <v>#DIV/0!</v>
      </c>
      <c r="R73">
        <f>-F73*SIN(M73*$AB$1)*COS(N73*$AB$1)-G73*SIN($AB$1*M73)*SIN($AB$1*N73)+H73*COS($AB$1*M73)</f>
        <v>0</v>
      </c>
      <c r="S73">
        <f>-F73*SIN($AB$1*N73)+G73*COS($AB$1*N73)</f>
        <v>0</v>
      </c>
      <c r="T73">
        <f>-F73*COS($AB$1*M73)*COS(N73*$AB$1)-G73*COS($AB$1*M73)*SIN($AB$1*N73)-H73*SIN($AB$1*M73)</f>
        <v>0</v>
      </c>
      <c r="W73">
        <f t="shared" si="2"/>
        <v>0</v>
      </c>
    </row>
    <row r="74" spans="1:23">
      <c r="A74" t="s">
        <v>2785</v>
      </c>
      <c r="B74" t="s">
        <v>1248</v>
      </c>
      <c r="C74" t="s">
        <v>1249</v>
      </c>
      <c r="I74" t="s">
        <v>2786</v>
      </c>
      <c r="J74">
        <v>1.4</v>
      </c>
      <c r="K74" s="5" t="str">
        <f>RIGHTB(B74,1)</f>
        <v>N</v>
      </c>
      <c r="L74" s="5" t="str">
        <f>RIGHTB(C74,1)</f>
        <v>E</v>
      </c>
      <c r="M74" s="6" t="str">
        <f>IF(AND(K74="S",LEN(B74)&gt;4),-LEFT(B74,4),IF(AND(K74="S",LEN(B74)=4),-LEFT(B74,3),IF(AND(K74="N",LEN(B74)=4),LEFT(B74,3),LEFT(B74,4))))</f>
        <v>78.7</v>
      </c>
      <c r="N74" s="6" t="str">
        <f>IF(AND(L74="W",LEN(C74)=6),-LEFT(C74,5), IF(AND(L74="W",LEN(C74)=5),-LEFT(C74,4), IF(AND(L74="W",LEN(C74)=4), -LEFT(C74,3), IF(AND(L74="E", LEN(C74)=6),LEFT(C74,5), IF(AND(L74="E",LEN(C74)=5), LEFT(C74,4), IF(AND(L74="E",LEN(C74)=4),LEFT(C74,3) ))))))</f>
        <v>6.3</v>
      </c>
      <c r="O74">
        <f>(F74^2+G74^2+H74^2)^0.5</f>
        <v>0</v>
      </c>
      <c r="P74" t="e">
        <f>ATAN((R74^2+S74^2)^0.5/T74)/$AB$1</f>
        <v>#DIV/0!</v>
      </c>
      <c r="Q74" t="e">
        <f>ATAN2(R74,S74)/$AB$1+180</f>
        <v>#DIV/0!</v>
      </c>
      <c r="R74">
        <f>-F74*SIN(M74*$AB$1)*COS(N74*$AB$1)-G74*SIN($AB$1*M74)*SIN($AB$1*N74)+H74*COS($AB$1*M74)</f>
        <v>0</v>
      </c>
      <c r="S74">
        <f>-F74*SIN($AB$1*N74)+G74*COS($AB$1*N74)</f>
        <v>0</v>
      </c>
      <c r="T74">
        <f>-F74*COS($AB$1*M74)*COS(N74*$AB$1)-G74*COS($AB$1*M74)*SIN($AB$1*N74)-H74*SIN($AB$1*M74)</f>
        <v>0</v>
      </c>
      <c r="W74">
        <f t="shared" si="2"/>
        <v>0</v>
      </c>
    </row>
    <row r="75" spans="1:23">
      <c r="A75" t="s">
        <v>2325</v>
      </c>
      <c r="B75" t="s">
        <v>430</v>
      </c>
      <c r="C75" t="s">
        <v>431</v>
      </c>
      <c r="D75">
        <v>33.299999999999997</v>
      </c>
      <c r="I75" t="s">
        <v>2326</v>
      </c>
      <c r="J75">
        <v>1.4</v>
      </c>
      <c r="K75" s="5" t="str">
        <f>RIGHTB(B75,1)</f>
        <v>S</v>
      </c>
      <c r="L75" s="5" t="str">
        <f>RIGHTB(C75,1)</f>
        <v>E</v>
      </c>
      <c r="M75" s="6">
        <f>IF(AND(K75="S",LEN(B75)&gt;4),-LEFT(B75,4),IF(AND(K75="S",LEN(B75)=4),-LEFT(B75,3),IF(AND(K75="N",LEN(B75)=4),LEFT(B75,3),LEFT(B75,4))))</f>
        <v>-8.6999999999999993</v>
      </c>
      <c r="N75" s="6" t="str">
        <f>IF(AND(L75="W",LEN(C75)=6),-LEFT(C75,5), IF(AND(L75="W",LEN(C75)=5),-LEFT(C75,4), IF(AND(L75="W",LEN(C75)=4), -LEFT(C75,3), IF(AND(L75="E", LEN(C75)=6),LEFT(C75,5), IF(AND(L75="E",LEN(C75)=5), LEFT(C75,4), IF(AND(L75="E",LEN(C75)=4),LEFT(C75,3) ))))))</f>
        <v>50.8</v>
      </c>
      <c r="O75">
        <f>(F75^2+G75^2+H75^2)^0.5</f>
        <v>0</v>
      </c>
      <c r="P75" t="e">
        <f>ATAN((R75^2+S75^2)^0.5/T75)/$AB$1</f>
        <v>#DIV/0!</v>
      </c>
      <c r="Q75" t="e">
        <f>ATAN2(R75,S75)/$AB$1+180</f>
        <v>#DIV/0!</v>
      </c>
      <c r="R75">
        <f>-F75*SIN(M75*$AB$1)*COS(N75*$AB$1)-G75*SIN($AB$1*M75)*SIN($AB$1*N75)+H75*COS($AB$1*M75)</f>
        <v>0</v>
      </c>
      <c r="S75">
        <f>-F75*SIN($AB$1*N75)+G75*COS($AB$1*N75)</f>
        <v>0</v>
      </c>
      <c r="T75">
        <f>-F75*COS($AB$1*M75)*COS(N75*$AB$1)-G75*COS($AB$1*M75)*SIN($AB$1*N75)-H75*SIN($AB$1*M75)</f>
        <v>0</v>
      </c>
      <c r="W75">
        <f t="shared" si="2"/>
        <v>0</v>
      </c>
    </row>
    <row r="76" spans="1:23">
      <c r="A76" t="s">
        <v>1914</v>
      </c>
      <c r="B76" t="s">
        <v>553</v>
      </c>
      <c r="C76" t="s">
        <v>554</v>
      </c>
      <c r="D76">
        <v>42.5</v>
      </c>
      <c r="I76" t="s">
        <v>1915</v>
      </c>
      <c r="J76">
        <v>1.4</v>
      </c>
      <c r="K76" s="5" t="str">
        <f>RIGHTB(B76,1)</f>
        <v>S</v>
      </c>
      <c r="L76" s="5" t="str">
        <f>RIGHTB(C76,1)</f>
        <v>E</v>
      </c>
      <c r="M76" s="6">
        <f>IF(AND(K76="S",LEN(B76)&gt;4),-LEFT(B76,4),IF(AND(K76="S",LEN(B76)=4),-LEFT(B76,3),IF(AND(K76="N",LEN(B76)=4),LEFT(B76,3),LEFT(B76,4))))</f>
        <v>-21.3</v>
      </c>
      <c r="N76" s="6" t="str">
        <f>IF(AND(L76="W",LEN(C76)=6),-LEFT(C76,5), IF(AND(L76="W",LEN(C76)=5),-LEFT(C76,4), IF(AND(L76="W",LEN(C76)=4), -LEFT(C76,3), IF(AND(L76="E", LEN(C76)=6),LEFT(C76,5), IF(AND(L76="E",LEN(C76)=5), LEFT(C76,4), IF(AND(L76="E",LEN(C76)=4),LEFT(C76,3) ))))))</f>
        <v>177.6</v>
      </c>
      <c r="O76">
        <f>(F76^2+G76^2+H76^2)^0.5</f>
        <v>0</v>
      </c>
      <c r="P76" t="e">
        <f>ATAN((R76^2+S76^2)^0.5/T76)/$AB$1</f>
        <v>#DIV/0!</v>
      </c>
      <c r="Q76" t="e">
        <f>ATAN2(R76,S76)/$AB$1+180</f>
        <v>#DIV/0!</v>
      </c>
      <c r="R76">
        <f>-F76*SIN(M76*$AB$1)*COS(N76*$AB$1)-G76*SIN($AB$1*M76)*SIN($AB$1*N76)+H76*COS($AB$1*M76)</f>
        <v>0</v>
      </c>
      <c r="S76">
        <f>-F76*SIN($AB$1*N76)+G76*COS($AB$1*N76)</f>
        <v>0</v>
      </c>
      <c r="T76">
        <f>-F76*COS($AB$1*M76)*COS(N76*$AB$1)-G76*COS($AB$1*M76)*SIN($AB$1*N76)-H76*SIN($AB$1*M76)</f>
        <v>0</v>
      </c>
      <c r="W76">
        <f t="shared" si="2"/>
        <v>0</v>
      </c>
    </row>
    <row r="77" spans="1:23">
      <c r="A77" t="s">
        <v>1553</v>
      </c>
      <c r="B77" t="s">
        <v>875</v>
      </c>
      <c r="C77" t="s">
        <v>876</v>
      </c>
      <c r="D77">
        <v>23.7</v>
      </c>
      <c r="E77">
        <v>16.3</v>
      </c>
      <c r="F77">
        <v>-2.4</v>
      </c>
      <c r="G77">
        <v>13.6</v>
      </c>
      <c r="H77">
        <v>8.6999999999999993</v>
      </c>
      <c r="I77" t="s">
        <v>1859</v>
      </c>
      <c r="J77">
        <v>1.4</v>
      </c>
      <c r="K77" s="5" t="str">
        <f>RIGHTB(B77,1)</f>
        <v>N</v>
      </c>
      <c r="L77" s="5" t="str">
        <f>RIGHTB(C77,1)</f>
        <v>W</v>
      </c>
      <c r="M77" s="6" t="str">
        <f>IF(AND(K77="S",LEN(B77)&gt;4),-LEFT(B77,4),IF(AND(K77="S",LEN(B77)=4),-LEFT(B77,3),IF(AND(K77="N",LEN(B77)=4),LEFT(B77,3),LEFT(B77,4))))</f>
        <v>22.5</v>
      </c>
      <c r="N77" s="6">
        <f>IF(AND(L77="W",LEN(C77)=6),-LEFT(C77,5), IF(AND(L77="W",LEN(C77)=5),-LEFT(C77,4), IF(AND(L77="W",LEN(C77)=4), -LEFT(C77,3), IF(AND(L77="E", LEN(C77)=6),LEFT(C77,5), IF(AND(L77="E",LEN(C77)=5), LEFT(C77,4), IF(AND(L77="E",LEN(C77)=4),LEFT(C77,3) ))))))</f>
        <v>-83.8</v>
      </c>
      <c r="O77">
        <f>(F77^2+G77^2+H77^2)^0.5</f>
        <v>16.322070947033652</v>
      </c>
      <c r="P77">
        <f>ATAN((R77^2+S77^2)^0.5/T77)/$AB$1</f>
        <v>54.830825313674048</v>
      </c>
      <c r="Q77">
        <f>ATAN2(R77,S77)/$AB$1+180</f>
        <v>176.05836381855315</v>
      </c>
      <c r="R77">
        <f>-F77*SIN(M77*$AB$1)*COS(N77*$AB$1)-G77*SIN($AB$1*M77)*SIN($AB$1*N77)+H77*COS($AB$1*M77)</f>
        <v>13.310996289955902</v>
      </c>
      <c r="S77">
        <f>-F77*SIN($AB$1*N77)+G77*COS($AB$1*N77)</f>
        <v>-0.91717107535560305</v>
      </c>
      <c r="T77">
        <f>-F77*COS($AB$1*M77)*COS(N77*$AB$1)-G77*COS($AB$1*M77)*SIN($AB$1*N77)-H77*SIN($AB$1*M77)</f>
        <v>9.4013921834647007</v>
      </c>
      <c r="W77">
        <f t="shared" si="2"/>
        <v>1</v>
      </c>
    </row>
    <row r="78" spans="1:23">
      <c r="A78" t="s">
        <v>2778</v>
      </c>
      <c r="I78" t="s">
        <v>2779</v>
      </c>
      <c r="J78">
        <v>1.3</v>
      </c>
      <c r="K78" s="5" t="str">
        <f>RIGHTB(B78,1)</f>
        <v/>
      </c>
      <c r="L78" s="5" t="str">
        <f>RIGHTB(C78,1)</f>
        <v/>
      </c>
      <c r="M78" s="6" t="str">
        <f>IF(AND(K78="S",LEN(B78)&gt;4),-LEFT(B78,4),IF(AND(K78="S",LEN(B78)=4),-LEFT(B78,3),IF(AND(K78="N",LEN(B78)=4),LEFT(B78,3),LEFT(B78,4))))</f>
        <v/>
      </c>
      <c r="N78" s="6" t="b">
        <f>IF(AND(L78="W",LEN(C78)=6),-LEFT(C78,5), IF(AND(L78="W",LEN(C78)=5),-LEFT(C78,4), IF(AND(L78="W",LEN(C78)=4), -LEFT(C78,3), IF(AND(L78="E", LEN(C78)=6),LEFT(C78,5), IF(AND(L78="E",LEN(C78)=5), LEFT(C78,4), IF(AND(L78="E",LEN(C78)=4),LEFT(C78,3) ))))))</f>
        <v>0</v>
      </c>
      <c r="O78">
        <f>(F78^2+G78^2+H78^2)^0.5</f>
        <v>0</v>
      </c>
      <c r="P78" t="e">
        <f>ATAN((R78^2+S78^2)^0.5/T78)/$AB$1</f>
        <v>#VALUE!</v>
      </c>
      <c r="Q78" t="e">
        <f>ATAN2(R78,S78)/$AB$1+180</f>
        <v>#VALUE!</v>
      </c>
      <c r="R78" t="e">
        <f>-F78*SIN(M78*$AB$1)*COS(N78*$AB$1)-G78*SIN($AB$1*M78)*SIN($AB$1*N78)+H78*COS($AB$1*M78)</f>
        <v>#VALUE!</v>
      </c>
      <c r="S78">
        <f>-F78*SIN($AB$1*N78)+G78*COS($AB$1*N78)</f>
        <v>0</v>
      </c>
      <c r="T78" t="e">
        <f>-F78*COS($AB$1*M78)*COS(N78*$AB$1)-G78*COS($AB$1*M78)*SIN($AB$1*N78)-H78*SIN($AB$1*M78)</f>
        <v>#VALUE!</v>
      </c>
    </row>
    <row r="79" spans="1:23">
      <c r="A79" t="s">
        <v>2746</v>
      </c>
      <c r="I79" t="s">
        <v>2747</v>
      </c>
      <c r="J79">
        <v>1.3</v>
      </c>
      <c r="K79" s="5" t="str">
        <f>RIGHTB(B79,1)</f>
        <v/>
      </c>
      <c r="L79" s="5" t="str">
        <f>RIGHTB(C79,1)</f>
        <v/>
      </c>
      <c r="M79" s="6" t="str">
        <f>IF(AND(K79="S",LEN(B79)&gt;4),-LEFT(B79,4),IF(AND(K79="S",LEN(B79)=4),-LEFT(B79,3),IF(AND(K79="N",LEN(B79)=4),LEFT(B79,3),LEFT(B79,4))))</f>
        <v/>
      </c>
      <c r="N79" s="6" t="b">
        <f>IF(AND(L79="W",LEN(C79)=6),-LEFT(C79,5), IF(AND(L79="W",LEN(C79)=5),-LEFT(C79,4), IF(AND(L79="W",LEN(C79)=4), -LEFT(C79,3), IF(AND(L79="E", LEN(C79)=6),LEFT(C79,5), IF(AND(L79="E",LEN(C79)=5), LEFT(C79,4), IF(AND(L79="E",LEN(C79)=4),LEFT(C79,3) ))))))</f>
        <v>0</v>
      </c>
      <c r="O79">
        <f>(F79^2+G79^2+H79^2)^0.5</f>
        <v>0</v>
      </c>
      <c r="P79" t="e">
        <f>ATAN((R79^2+S79^2)^0.5/T79)/$AB$1</f>
        <v>#VALUE!</v>
      </c>
      <c r="Q79" t="e">
        <f>ATAN2(R79,S79)/$AB$1+180</f>
        <v>#VALUE!</v>
      </c>
      <c r="R79" t="e">
        <f>-F79*SIN(M79*$AB$1)*COS(N79*$AB$1)-G79*SIN($AB$1*M79)*SIN($AB$1*N79)+H79*COS($AB$1*M79)</f>
        <v>#VALUE!</v>
      </c>
      <c r="S79">
        <f>-F79*SIN($AB$1*N79)+G79*COS($AB$1*N79)</f>
        <v>0</v>
      </c>
      <c r="T79" t="e">
        <f>-F79*COS($AB$1*M79)*COS(N79*$AB$1)-G79*COS($AB$1*M79)*SIN($AB$1*N79)-H79*SIN($AB$1*M79)</f>
        <v>#VALUE!</v>
      </c>
      <c r="W79">
        <f t="shared" ref="W79:W85" si="3">IF(O79&lt;&gt;0,1,0)</f>
        <v>0</v>
      </c>
    </row>
    <row r="80" spans="1:23">
      <c r="A80" t="s">
        <v>2500</v>
      </c>
      <c r="I80" t="s">
        <v>2501</v>
      </c>
      <c r="J80">
        <v>1.3</v>
      </c>
      <c r="K80" s="5" t="str">
        <f>RIGHTB(B80,1)</f>
        <v/>
      </c>
      <c r="L80" s="5" t="str">
        <f>RIGHTB(C80,1)</f>
        <v/>
      </c>
      <c r="M80" s="6" t="str">
        <f>IF(AND(K80="S",LEN(B80)&gt;4),-LEFT(B80,4),IF(AND(K80="S",LEN(B80)=4),-LEFT(B80,3),IF(AND(K80="N",LEN(B80)=4),LEFT(B80,3),LEFT(B80,4))))</f>
        <v/>
      </c>
      <c r="N80" s="6" t="b">
        <f>IF(AND(L80="W",LEN(C80)=6),-LEFT(C80,5), IF(AND(L80="W",LEN(C80)=5),-LEFT(C80,4), IF(AND(L80="W",LEN(C80)=4), -LEFT(C80,3), IF(AND(L80="E", LEN(C80)=6),LEFT(C80,5), IF(AND(L80="E",LEN(C80)=5), LEFT(C80,4), IF(AND(L80="E",LEN(C80)=4),LEFT(C80,3) ))))))</f>
        <v>0</v>
      </c>
      <c r="O80">
        <f>(F80^2+G80^2+H80^2)^0.5</f>
        <v>0</v>
      </c>
      <c r="P80" t="e">
        <f>ATAN((R80^2+S80^2)^0.5/T80)/$AB$1</f>
        <v>#VALUE!</v>
      </c>
      <c r="Q80" t="e">
        <f>ATAN2(R80,S80)/$AB$1+180</f>
        <v>#VALUE!</v>
      </c>
      <c r="R80" t="e">
        <f>-F80*SIN(M80*$AB$1)*COS(N80*$AB$1)-G80*SIN($AB$1*M80)*SIN($AB$1*N80)+H80*COS($AB$1*M80)</f>
        <v>#VALUE!</v>
      </c>
      <c r="S80">
        <f>-F80*SIN($AB$1*N80)+G80*COS($AB$1*N80)</f>
        <v>0</v>
      </c>
      <c r="T80" t="e">
        <f>-F80*COS($AB$1*M80)*COS(N80*$AB$1)-G80*COS($AB$1*M80)*SIN($AB$1*N80)-H80*SIN($AB$1*M80)</f>
        <v>#VALUE!</v>
      </c>
      <c r="W80">
        <f t="shared" si="3"/>
        <v>0</v>
      </c>
    </row>
    <row r="81" spans="1:29">
      <c r="A81" t="s">
        <v>1651</v>
      </c>
      <c r="B81" t="s">
        <v>1044</v>
      </c>
      <c r="C81" t="s">
        <v>1045</v>
      </c>
      <c r="D81">
        <v>23</v>
      </c>
      <c r="E81">
        <v>20.100000000000001</v>
      </c>
      <c r="F81">
        <v>14.8</v>
      </c>
      <c r="G81">
        <v>-8.6999999999999993</v>
      </c>
      <c r="H81">
        <v>10.4</v>
      </c>
      <c r="I81" t="s">
        <v>2477</v>
      </c>
      <c r="J81">
        <v>1.3</v>
      </c>
      <c r="K81" s="5" t="str">
        <f>RIGHTB(B81,1)</f>
        <v>S</v>
      </c>
      <c r="L81" s="5" t="str">
        <f>RIGHTB(C81,1)</f>
        <v>E</v>
      </c>
      <c r="M81" s="6">
        <f>IF(AND(K81="S",LEN(B81)&gt;4),-LEFT(B81,4),IF(AND(K81="S",LEN(B81)=4),-LEFT(B81,3),IF(AND(K81="N",LEN(B81)=4),LEFT(B81,3),LEFT(B81,4))))</f>
        <v>-64.5</v>
      </c>
      <c r="N81" s="6" t="str">
        <f>IF(AND(L81="W",LEN(C81)=6),-LEFT(C81,5), IF(AND(L81="W",LEN(C81)=5),-LEFT(C81,4), IF(AND(L81="W",LEN(C81)=4), -LEFT(C81,3), IF(AND(L81="E", LEN(C81)=6),LEFT(C81,5), IF(AND(L81="E",LEN(C81)=5), LEFT(C81,4), IF(AND(L81="E",LEN(C81)=4),LEFT(C81,3) ))))))</f>
        <v>136.2</v>
      </c>
      <c r="O81">
        <f>(F81^2+G81^2+H81^2)^0.5</f>
        <v>20.072119967756272</v>
      </c>
      <c r="P81">
        <f>ATAN((R81^2+S81^2)^0.5/T81)/$AB$1</f>
        <v>34.317877873206193</v>
      </c>
      <c r="Q81">
        <f>ATAN2(R81,S81)/$AB$1+180</f>
        <v>20.507246995184516</v>
      </c>
      <c r="R81">
        <f>-F81*SIN(M81*$AB$1)*COS(N81*$AB$1)-G81*SIN($AB$1*M81)*SIN($AB$1*N81)+H81*COS($AB$1*M81)</f>
        <v>-10.599195688501924</v>
      </c>
      <c r="S81">
        <f>-F81*SIN($AB$1*N81)+G81*COS($AB$1*N81)</f>
        <v>-3.964404989961186</v>
      </c>
      <c r="T81">
        <f>-F81*COS($AB$1*M81)*COS(N81*$AB$1)-G81*COS($AB$1*M81)*SIN($AB$1*N81)-H81*SIN($AB$1*M81)</f>
        <v>16.578013868748364</v>
      </c>
      <c r="W81">
        <f t="shared" si="3"/>
        <v>1</v>
      </c>
    </row>
    <row r="82" spans="1:29">
      <c r="A82" t="s">
        <v>2065</v>
      </c>
      <c r="B82" t="s">
        <v>938</v>
      </c>
      <c r="C82" t="s">
        <v>712</v>
      </c>
      <c r="D82">
        <v>30.5</v>
      </c>
      <c r="I82" t="s">
        <v>2066</v>
      </c>
      <c r="J82">
        <v>1.3</v>
      </c>
      <c r="K82" s="5" t="str">
        <f>RIGHTB(B82,1)</f>
        <v>N</v>
      </c>
      <c r="L82" s="5" t="str">
        <f>RIGHTB(C82,1)</f>
        <v>W</v>
      </c>
      <c r="M82" s="6" t="str">
        <f>IF(AND(K82="S",LEN(B82)&gt;4),-LEFT(B82,4),IF(AND(K82="S",LEN(B82)=4),-LEFT(B82,3),IF(AND(K82="N",LEN(B82)=4),LEFT(B82,3),LEFT(B82,4))))</f>
        <v>0.0</v>
      </c>
      <c r="N82" s="6">
        <f>IF(AND(L82="W",LEN(C82)=6),-LEFT(C82,5), IF(AND(L82="W",LEN(C82)=5),-LEFT(C82,4), IF(AND(L82="W",LEN(C82)=4), -LEFT(C82,3), IF(AND(L82="E", LEN(C82)=6),LEFT(C82,5), IF(AND(L82="E",LEN(C82)=5), LEFT(C82,4), IF(AND(L82="E",LEN(C82)=4),LEFT(C82,3) ))))))</f>
        <v>-111.8</v>
      </c>
      <c r="O82">
        <f>(F82^2+G82^2+H82^2)^0.5</f>
        <v>0</v>
      </c>
      <c r="P82" t="e">
        <f>ATAN((R82^2+S82^2)^0.5/T82)/$AB$1</f>
        <v>#DIV/0!</v>
      </c>
      <c r="Q82" t="e">
        <f>ATAN2(R82,S82)/$AB$1+180</f>
        <v>#DIV/0!</v>
      </c>
      <c r="R82">
        <f>-F82*SIN(M82*$AB$1)*COS(N82*$AB$1)-G82*SIN($AB$1*M82)*SIN($AB$1*N82)+H82*COS($AB$1*M82)</f>
        <v>0</v>
      </c>
      <c r="S82">
        <f>-F82*SIN($AB$1*N82)+G82*COS($AB$1*N82)</f>
        <v>0</v>
      </c>
      <c r="T82">
        <f>-F82*COS($AB$1*M82)*COS(N82*$AB$1)-G82*COS($AB$1*M82)*SIN($AB$1*N82)-H82*SIN($AB$1*M82)</f>
        <v>0</v>
      </c>
      <c r="W82">
        <f t="shared" si="3"/>
        <v>0</v>
      </c>
    </row>
    <row r="83" spans="1:29">
      <c r="A83" t="s">
        <v>1582</v>
      </c>
      <c r="B83" t="s">
        <v>45</v>
      </c>
      <c r="C83" t="s">
        <v>625</v>
      </c>
      <c r="D83">
        <v>41.7</v>
      </c>
      <c r="E83">
        <v>12.2</v>
      </c>
      <c r="F83">
        <v>-6.7</v>
      </c>
      <c r="G83">
        <v>-3.3</v>
      </c>
      <c r="H83">
        <v>-9.6</v>
      </c>
      <c r="I83" t="s">
        <v>1965</v>
      </c>
      <c r="J83">
        <v>1.3</v>
      </c>
      <c r="K83" s="5" t="str">
        <f>RIGHTB(B83,1)</f>
        <v>N</v>
      </c>
      <c r="L83" s="5" t="str">
        <f>RIGHTB(C83,1)</f>
        <v>E</v>
      </c>
      <c r="M83" s="6" t="str">
        <f>IF(AND(K83="S",LEN(B83)&gt;4),-LEFT(B83,4),IF(AND(K83="S",LEN(B83)=4),-LEFT(B83,3),IF(AND(K83="N",LEN(B83)=4),LEFT(B83,3),LEFT(B83,4))))</f>
        <v>3.2</v>
      </c>
      <c r="N83" s="6" t="str">
        <f>IF(AND(L83="W",LEN(C83)=6),-LEFT(C83,5), IF(AND(L83="W",LEN(C83)=5),-LEFT(C83,4), IF(AND(L83="W",LEN(C83)=4), -LEFT(C83,3), IF(AND(L83="E", LEN(C83)=6),LEFT(C83,5), IF(AND(L83="E",LEN(C83)=5), LEFT(C83,4), IF(AND(L83="E",LEN(C83)=4),LEFT(C83,3) ))))))</f>
        <v>6.6</v>
      </c>
      <c r="O83">
        <f>(F83^2+G83^2+H83^2)^0.5</f>
        <v>12.163058825805292</v>
      </c>
      <c r="P83">
        <f>ATAN((R83^2+S83^2)^0.5/T83)/$AB$1</f>
        <v>51.571439783394332</v>
      </c>
      <c r="Q83">
        <f>ATAN2(R83,S83)/$AB$1+180</f>
        <v>15.261217383641423</v>
      </c>
      <c r="R83">
        <f>-F83*SIN(M83*$AB$1)*COS(N83*$AB$1)-G83*SIN($AB$1*M83)*SIN($AB$1*N83)+H83*COS($AB$1*M83)</f>
        <v>-9.1923331818563554</v>
      </c>
      <c r="S83">
        <f>-F83*SIN($AB$1*N83)+G83*COS($AB$1*N83)</f>
        <v>-2.5080512182022634</v>
      </c>
      <c r="T83">
        <f>-F83*COS($AB$1*M83)*COS(N83*$AB$1)-G83*COS($AB$1*M83)*SIN($AB$1*N83)-H83*SIN($AB$1*M83)</f>
        <v>7.5598075214000495</v>
      </c>
      <c r="W83">
        <f t="shared" si="3"/>
        <v>1</v>
      </c>
    </row>
    <row r="84" spans="1:29">
      <c r="A84" t="s">
        <v>1565</v>
      </c>
      <c r="B84" t="s">
        <v>688</v>
      </c>
      <c r="C84" t="s">
        <v>689</v>
      </c>
      <c r="D84">
        <v>31.5</v>
      </c>
      <c r="E84">
        <v>10.9</v>
      </c>
      <c r="F84">
        <v>-5.9</v>
      </c>
      <c r="G84">
        <v>-9.1</v>
      </c>
      <c r="H84">
        <v>1.4</v>
      </c>
      <c r="I84" t="s">
        <v>1895</v>
      </c>
      <c r="J84">
        <v>1.3</v>
      </c>
      <c r="K84" s="5" t="str">
        <f>RIGHTB(B84,1)</f>
        <v>S</v>
      </c>
      <c r="L84" s="5" t="str">
        <f>RIGHTB(C84,1)</f>
        <v>E</v>
      </c>
      <c r="M84" s="6">
        <f>IF(AND(K84="S",LEN(B84)&gt;4),-LEFT(B84,4),IF(AND(K84="S",LEN(B84)=4),-LEFT(B84,3),IF(AND(K84="N",LEN(B84)=4),LEFT(B84,3),LEFT(B84,4))))</f>
        <v>-22.2</v>
      </c>
      <c r="N84" s="6" t="str">
        <f>IF(AND(L84="W",LEN(C84)=6),-LEFT(C84,5), IF(AND(L84="W",LEN(C84)=5),-LEFT(C84,4), IF(AND(L84="W",LEN(C84)=4), -LEFT(C84,3), IF(AND(L84="E", LEN(C84)=6),LEFT(C84,5), IF(AND(L84="E",LEN(C84)=5), LEFT(C84,4), IF(AND(L84="E",LEN(C84)=4),LEFT(C84,3) ))))))</f>
        <v>72.6</v>
      </c>
      <c r="O84">
        <f>(F84^2+G84^2+H84^2)^0.5</f>
        <v>10.935264057168441</v>
      </c>
      <c r="P84">
        <f>ATAN((R84^2+S84^2)^0.5/T84)/$AB$1</f>
        <v>21.095447763853223</v>
      </c>
      <c r="Q84">
        <f>ATAN2(R84,S84)/$AB$1+180</f>
        <v>312.35037410474769</v>
      </c>
      <c r="R84">
        <f>-F84*SIN(M84*$AB$1)*COS(N84*$AB$1)-G84*SIN($AB$1*M84)*SIN($AB$1*N84)+H84*COS($AB$1*M84)</f>
        <v>-2.6514343903088582</v>
      </c>
      <c r="S84">
        <f>-F84*SIN($AB$1*N84)+G84*COS($AB$1*N84)</f>
        <v>2.9087467283372566</v>
      </c>
      <c r="T84">
        <f>-F84*COS($AB$1*M84)*COS(N84*$AB$1)-G84*COS($AB$1*M84)*SIN($AB$1*N84)-H84*SIN($AB$1*M84)</f>
        <v>10.202405997816143</v>
      </c>
      <c r="W84">
        <f t="shared" si="3"/>
        <v>1</v>
      </c>
    </row>
    <row r="85" spans="1:29" s="15" customFormat="1">
      <c r="A85" s="41" t="s">
        <v>2821</v>
      </c>
      <c r="B85" s="41" t="s">
        <v>2822</v>
      </c>
      <c r="C85" s="41" t="s">
        <v>2823</v>
      </c>
      <c r="D85" s="41">
        <v>38.1</v>
      </c>
      <c r="E85" s="41">
        <v>19.8</v>
      </c>
      <c r="F85" s="41">
        <v>-6.1</v>
      </c>
      <c r="G85" s="41">
        <v>17.7</v>
      </c>
      <c r="H85" s="41">
        <v>6.5</v>
      </c>
      <c r="I85" s="41" t="s">
        <v>2824</v>
      </c>
      <c r="J85" s="41">
        <v>1.3</v>
      </c>
      <c r="K85" s="5" t="str">
        <f>RIGHTB(B85,1)</f>
        <v>S</v>
      </c>
      <c r="L85" s="5" t="str">
        <f>RIGHTB(C85,1)</f>
        <v>W</v>
      </c>
      <c r="M85" s="6">
        <f>IF(AND(K85="S",LEN(B85)&gt;4),-LEFT(B85,4),IF(AND(K85="S",LEN(B85)=4),-LEFT(B85,3),IF(AND(K85="N",LEN(B85)=4),LEFT(B85,3),LEFT(B85,4))))</f>
        <v>-44.8</v>
      </c>
      <c r="N85" s="6">
        <f>IF(AND(L85="W",LEN(C85)=6),-LEFT(C85,5), IF(AND(L85="W",LEN(C85)=5),-LEFT(C85,4), IF(AND(L85="W",LEN(C85)=4), -LEFT(C85,3), IF(AND(L85="E", LEN(C85)=6),LEFT(C85,5), IF(AND(L85="E",LEN(C85)=5), LEFT(C85,4), IF(AND(L85="E",LEN(C85)=4),LEFT(C85,3) ))))))</f>
        <v>-2.9</v>
      </c>
      <c r="O85">
        <f>(F85^2+G85^2+H85^2)^0.5</f>
        <v>19.817921182606412</v>
      </c>
      <c r="P85">
        <f>ATAN((R85^2+S85^2)^0.5/T85)/$AB$1</f>
        <v>61.229617715993321</v>
      </c>
      <c r="Q85">
        <f>ATAN2(R85,S85)/$AB$1+180</f>
        <v>271.02763102205938</v>
      </c>
      <c r="R85">
        <f>-F85*SIN(M85*$AB$1)*COS(N85*$AB$1)-G85*SIN($AB$1*M85)*SIN($AB$1*N85)+H85*COS($AB$1*M85)</f>
        <v>-0.3115507857374098</v>
      </c>
      <c r="S85">
        <f>-F85*SIN($AB$1*N85)+G85*COS($AB$1*N85)</f>
        <v>17.368715687702252</v>
      </c>
      <c r="T85">
        <f>-F85*COS($AB$1*M85)*COS(N85*$AB$1)-G85*COS($AB$1*M85)*SIN($AB$1*N85)-H85*SIN($AB$1*M85)</f>
        <v>9.5383778216042607</v>
      </c>
      <c r="U85"/>
      <c r="V85"/>
      <c r="W85">
        <f t="shared" si="3"/>
        <v>1</v>
      </c>
      <c r="X85"/>
      <c r="Y85"/>
      <c r="Z85"/>
      <c r="AA85"/>
      <c r="AB85"/>
      <c r="AC85"/>
    </row>
    <row r="86" spans="1:29">
      <c r="A86" t="s">
        <v>2698</v>
      </c>
      <c r="B86" t="s">
        <v>183</v>
      </c>
      <c r="C86" t="s">
        <v>1205</v>
      </c>
      <c r="I86" t="s">
        <v>2699</v>
      </c>
      <c r="J86">
        <v>1.2</v>
      </c>
      <c r="K86" s="5" t="str">
        <f>RIGHTB(B86,1)</f>
        <v>N</v>
      </c>
      <c r="L86" s="5" t="str">
        <f>RIGHTB(C86,1)</f>
        <v>E</v>
      </c>
      <c r="M86" s="6" t="str">
        <f>IF(AND(K86="S",LEN(B86)&gt;4),-LEFT(B86,4),IF(AND(K86="S",LEN(B86)=4),-LEFT(B86,3),IF(AND(K86="N",LEN(B86)=4),LEFT(B86,3),LEFT(B86,4))))</f>
        <v>32.2</v>
      </c>
      <c r="N86" s="6" t="str">
        <f>IF(AND(L86="W",LEN(C86)=6),-LEFT(C86,5), IF(AND(L86="W",LEN(C86)=5),-LEFT(C86,4), IF(AND(L86="W",LEN(C86)=4), -LEFT(C86,3), IF(AND(L86="E", LEN(C86)=6),LEFT(C86,5), IF(AND(L86="E",LEN(C86)=5), LEFT(C86,4), IF(AND(L86="E",LEN(C86)=4),LEFT(C86,3) ))))))</f>
        <v>29.0</v>
      </c>
      <c r="O86">
        <f>(F86^2+G86^2+H86^2)^0.5</f>
        <v>0</v>
      </c>
      <c r="P86" t="e">
        <f>ATAN((R86^2+S86^2)^0.5/T86)/$AB$1</f>
        <v>#DIV/0!</v>
      </c>
      <c r="Q86" t="e">
        <f>ATAN2(R86,S86)/$AB$1+180</f>
        <v>#DIV/0!</v>
      </c>
      <c r="R86">
        <f>-F86*SIN(M86*$AB$1)*COS(N86*$AB$1)-G86*SIN($AB$1*M86)*SIN($AB$1*N86)+H86*COS($AB$1*M86)</f>
        <v>0</v>
      </c>
      <c r="S86">
        <f>-F86*SIN($AB$1*N86)+G86*COS($AB$1*N86)</f>
        <v>0</v>
      </c>
      <c r="T86">
        <f>-F86*COS($AB$1*M86)*COS(N86*$AB$1)-G86*COS($AB$1*M86)*SIN($AB$1*N86)-H86*SIN($AB$1*M86)</f>
        <v>0</v>
      </c>
    </row>
    <row r="87" spans="1:29">
      <c r="A87" t="s">
        <v>2521</v>
      </c>
      <c r="B87" t="s">
        <v>649</v>
      </c>
      <c r="C87" t="s">
        <v>289</v>
      </c>
      <c r="I87" t="s">
        <v>2522</v>
      </c>
      <c r="J87">
        <v>1.2</v>
      </c>
      <c r="K87" s="5" t="str">
        <f>RIGHTB(B87,1)</f>
        <v>N</v>
      </c>
      <c r="L87" s="5" t="str">
        <f>RIGHTB(C87,1)</f>
        <v>W</v>
      </c>
      <c r="M87" s="6" t="str">
        <f>IF(AND(K87="S",LEN(B87)&gt;4),-LEFT(B87,4),IF(AND(K87="S",LEN(B87)=4),-LEFT(B87,3),IF(AND(K87="N",LEN(B87)=4),LEFT(B87,3),LEFT(B87,4))))</f>
        <v>16.0</v>
      </c>
      <c r="N87" s="6">
        <f>IF(AND(L87="W",LEN(C87)=6),-LEFT(C87,5), IF(AND(L87="W",LEN(C87)=5),-LEFT(C87,4), IF(AND(L87="W",LEN(C87)=4), -LEFT(C87,3), IF(AND(L87="E", LEN(C87)=6),LEFT(C87,5), IF(AND(L87="E",LEN(C87)=5), LEFT(C87,4), IF(AND(L87="E",LEN(C87)=4),LEFT(C87,3) ))))))</f>
        <v>-166</v>
      </c>
      <c r="O87">
        <f>(F87^2+G87^2+H87^2)^0.5</f>
        <v>0</v>
      </c>
      <c r="P87" t="e">
        <f>ATAN((R87^2+S87^2)^0.5/T87)/$AB$1</f>
        <v>#DIV/0!</v>
      </c>
      <c r="Q87" t="e">
        <f>ATAN2(R87,S87)/$AB$1+180</f>
        <v>#DIV/0!</v>
      </c>
      <c r="R87">
        <f>-F87*SIN(M87*$AB$1)*COS(N87*$AB$1)-G87*SIN($AB$1*M87)*SIN($AB$1*N87)+H87*COS($AB$1*M87)</f>
        <v>0</v>
      </c>
      <c r="S87">
        <f>-F87*SIN($AB$1*N87)+G87*COS($AB$1*N87)</f>
        <v>0</v>
      </c>
      <c r="T87">
        <f>-F87*COS($AB$1*M87)*COS(N87*$AB$1)-G87*COS($AB$1*M87)*SIN($AB$1*N87)-H87*SIN($AB$1*M87)</f>
        <v>0</v>
      </c>
      <c r="W87">
        <f t="shared" ref="W87:W118" si="4">IF(O87&lt;&gt;0,1,0)</f>
        <v>0</v>
      </c>
    </row>
    <row r="88" spans="1:29">
      <c r="A88" t="s">
        <v>2423</v>
      </c>
      <c r="B88" t="s">
        <v>1006</v>
      </c>
      <c r="C88" t="s">
        <v>1007</v>
      </c>
      <c r="D88">
        <v>31.8</v>
      </c>
      <c r="I88" t="s">
        <v>2424</v>
      </c>
      <c r="J88">
        <v>1.2</v>
      </c>
      <c r="K88" s="5" t="str">
        <f>RIGHTB(B88,1)</f>
        <v>N</v>
      </c>
      <c r="L88" s="5" t="str">
        <f>RIGHTB(C88,1)</f>
        <v>E</v>
      </c>
      <c r="M88" s="6" t="str">
        <f>IF(AND(K88="S",LEN(B88)&gt;4),-LEFT(B88,4),IF(AND(K88="S",LEN(B88)=4),-LEFT(B88,3),IF(AND(K88="N",LEN(B88)=4),LEFT(B88,3),LEFT(B88,4))))</f>
        <v>32.7</v>
      </c>
      <c r="N88" s="6" t="str">
        <f>IF(AND(L88="W",LEN(C88)=6),-LEFT(C88,5), IF(AND(L88="W",LEN(C88)=5),-LEFT(C88,4), IF(AND(L88="W",LEN(C88)=4), -LEFT(C88,3), IF(AND(L88="E", LEN(C88)=6),LEFT(C88,5), IF(AND(L88="E",LEN(C88)=5), LEFT(C88,4), IF(AND(L88="E",LEN(C88)=4),LEFT(C88,3) ))))))</f>
        <v>12.4</v>
      </c>
      <c r="O88">
        <f>(F88^2+G88^2+H88^2)^0.5</f>
        <v>0</v>
      </c>
      <c r="P88" t="e">
        <f>ATAN((R88^2+S88^2)^0.5/T88)/$AB$1</f>
        <v>#DIV/0!</v>
      </c>
      <c r="Q88" t="e">
        <f>ATAN2(R88,S88)/$AB$1+180</f>
        <v>#DIV/0!</v>
      </c>
      <c r="R88">
        <f>-F88*SIN(M88*$AB$1)*COS(N88*$AB$1)-G88*SIN($AB$1*M88)*SIN($AB$1*N88)+H88*COS($AB$1*M88)</f>
        <v>0</v>
      </c>
      <c r="S88">
        <f>-F88*SIN($AB$1*N88)+G88*COS($AB$1*N88)</f>
        <v>0</v>
      </c>
      <c r="T88">
        <f>-F88*COS($AB$1*M88)*COS(N88*$AB$1)-G88*COS($AB$1*M88)*SIN($AB$1*N88)-H88*SIN($AB$1*M88)</f>
        <v>0</v>
      </c>
      <c r="W88">
        <f t="shared" si="4"/>
        <v>0</v>
      </c>
    </row>
    <row r="89" spans="1:29">
      <c r="A89" t="s">
        <v>1625</v>
      </c>
      <c r="B89" t="s">
        <v>292</v>
      </c>
      <c r="C89" t="s">
        <v>293</v>
      </c>
      <c r="D89">
        <v>25</v>
      </c>
      <c r="E89">
        <v>14</v>
      </c>
      <c r="F89">
        <v>-9.1</v>
      </c>
      <c r="G89">
        <v>6</v>
      </c>
      <c r="H89">
        <v>8.8000000000000007</v>
      </c>
      <c r="I89" t="s">
        <v>2227</v>
      </c>
      <c r="J89">
        <v>1.2</v>
      </c>
      <c r="K89" s="5" t="str">
        <f>RIGHTB(B89,1)</f>
        <v>S</v>
      </c>
      <c r="L89" s="5" t="str">
        <f>RIGHTB(C89,1)</f>
        <v>E</v>
      </c>
      <c r="M89" s="6">
        <f>IF(AND(K89="S",LEN(B89)&gt;4),-LEFT(B89,4),IF(AND(K89="S",LEN(B89)=4),-LEFT(B89,3),IF(AND(K89="N",LEN(B89)=4),LEFT(B89,3),LEFT(B89,4))))</f>
        <v>-8.3000000000000007</v>
      </c>
      <c r="N89" s="6" t="str">
        <f>IF(AND(L89="W",LEN(C89)=6),-LEFT(C89,5), IF(AND(L89="W",LEN(C89)=5),-LEFT(C89,4), IF(AND(L89="W",LEN(C89)=4), -LEFT(C89,3), IF(AND(L89="E", LEN(C89)=6),LEFT(C89,5), IF(AND(L89="E",LEN(C89)=5), LEFT(C89,4), IF(AND(L89="E",LEN(C89)=4),LEFT(C89,3) ))))))</f>
        <v>27.0</v>
      </c>
      <c r="O89">
        <f>(F89^2+G89^2+H89^2)^0.5</f>
        <v>14.0089257261219</v>
      </c>
      <c r="P89">
        <f>ATAN((R89^2+S89^2)^0.5/T89)/$AB$1</f>
        <v>61.900996546891008</v>
      </c>
      <c r="Q89">
        <f>ATAN2(R89,S89)/$AB$1+180</f>
        <v>230.07764461441673</v>
      </c>
      <c r="R89">
        <f>-F89*SIN(M89*$AB$1)*COS(N89*$AB$1)-G89*SIN($AB$1*M89)*SIN($AB$1*N89)+H89*COS($AB$1*M89)</f>
        <v>7.9305819230333077</v>
      </c>
      <c r="S89">
        <f>-F89*SIN($AB$1*N89)+G89*COS($AB$1*N89)</f>
        <v>9.477352692687564</v>
      </c>
      <c r="T89">
        <f>-F89*COS($AB$1*M89)*COS(N89*$AB$1)-G89*COS($AB$1*M89)*SIN($AB$1*N89)-H89*SIN($AB$1*M89)</f>
        <v>6.5981555226036557</v>
      </c>
      <c r="W89">
        <f t="shared" si="4"/>
        <v>1</v>
      </c>
    </row>
    <row r="90" spans="1:29">
      <c r="A90" t="s">
        <v>1612</v>
      </c>
      <c r="B90" t="s">
        <v>115</v>
      </c>
      <c r="C90" t="s">
        <v>116</v>
      </c>
      <c r="D90">
        <v>35</v>
      </c>
      <c r="E90">
        <v>15.4</v>
      </c>
      <c r="F90">
        <v>1.4</v>
      </c>
      <c r="G90">
        <v>15.3</v>
      </c>
      <c r="H90">
        <v>1</v>
      </c>
      <c r="I90" t="s">
        <v>2116</v>
      </c>
      <c r="J90">
        <v>1.2</v>
      </c>
      <c r="K90" s="5" t="str">
        <f>RIGHTB(B90,1)</f>
        <v>S</v>
      </c>
      <c r="L90" s="5" t="str">
        <f>RIGHTB(C90,1)</f>
        <v>W</v>
      </c>
      <c r="M90" s="6">
        <f>IF(AND(K90="S",LEN(B90)&gt;4),-LEFT(B90,4),IF(AND(K90="S",LEN(B90)=4),-LEFT(B90,3),IF(AND(K90="N",LEN(B90)=4),LEFT(B90,3),LEFT(B90,4))))</f>
        <v>-8.1</v>
      </c>
      <c r="N90" s="6">
        <f>IF(AND(L90="W",LEN(C90)=6),-LEFT(C90,5), IF(AND(L90="W",LEN(C90)=5),-LEFT(C90,4), IF(AND(L90="W",LEN(C90)=4), -LEFT(C90,3), IF(AND(L90="E", LEN(C90)=6),LEFT(C90,5), IF(AND(L90="E",LEN(C90)=5), LEFT(C90,4), IF(AND(L90="E",LEN(C90)=4),LEFT(C90,3) ))))))</f>
        <v>-111.9</v>
      </c>
      <c r="O90">
        <f>(F90^2+G90^2+H90^2)^0.5</f>
        <v>15.396428157205815</v>
      </c>
      <c r="P90">
        <f>ATAN((R90^2+S90^2)^0.5/T90)/$AB$1</f>
        <v>17.146162393091199</v>
      </c>
      <c r="Q90">
        <f>ATAN2(R90,S90)/$AB$1+180</f>
        <v>76.186193770426286</v>
      </c>
      <c r="R90">
        <f>-F90*SIN(M90*$AB$1)*COS(N90*$AB$1)-G90*SIN($AB$1*M90)*SIN($AB$1*N90)+H90*COS($AB$1*M90)</f>
        <v>-1.083771605070158</v>
      </c>
      <c r="S90">
        <f>-F90*SIN($AB$1*N90)+G90*COS($AB$1*N90)</f>
        <v>-4.4077423171298049</v>
      </c>
      <c r="T90">
        <f>-F90*COS($AB$1*M90)*COS(N90*$AB$1)-G90*COS($AB$1*M90)*SIN($AB$1*N90)-H90*SIN($AB$1*M90)</f>
        <v>14.712146232750232</v>
      </c>
      <c r="W90">
        <f t="shared" si="4"/>
        <v>1</v>
      </c>
    </row>
    <row r="91" spans="1:29">
      <c r="A91" t="s">
        <v>1580</v>
      </c>
      <c r="B91" t="s">
        <v>617</v>
      </c>
      <c r="C91" t="s">
        <v>618</v>
      </c>
      <c r="D91">
        <v>33.299999999999997</v>
      </c>
      <c r="E91">
        <v>29.1</v>
      </c>
      <c r="F91">
        <v>-29.1</v>
      </c>
      <c r="G91">
        <v>1.5</v>
      </c>
      <c r="H91">
        <v>0.7</v>
      </c>
      <c r="I91" t="s">
        <v>1958</v>
      </c>
      <c r="J91">
        <v>1.2</v>
      </c>
      <c r="K91" s="5" t="str">
        <f>RIGHTB(B91,1)</f>
        <v>N</v>
      </c>
      <c r="L91" s="5" t="str">
        <f>RIGHTB(C91,1)</f>
        <v>W</v>
      </c>
      <c r="M91" s="6" t="str">
        <f>IF(AND(K91="S",LEN(B91)&gt;4),-LEFT(B91,4),IF(AND(K91="S",LEN(B91)=4),-LEFT(B91,3),IF(AND(K91="N",LEN(B91)=4),LEFT(B91,3),LEFT(B91,4))))</f>
        <v>15.8</v>
      </c>
      <c r="N91" s="6">
        <f>IF(AND(L91="W",LEN(C91)=6),-LEFT(C91,5), IF(AND(L91="W",LEN(C91)=5),-LEFT(C91,4), IF(AND(L91="W",LEN(C91)=4), -LEFT(C91,3), IF(AND(L91="E", LEN(C91)=6),LEFT(C91,5), IF(AND(L91="E",LEN(C91)=5), LEFT(C91,4), IF(AND(L91="E",LEN(C91)=4),LEFT(C91,3) ))))))</f>
        <v>-11.9</v>
      </c>
      <c r="O91">
        <f>(F91^2+G91^2+H91^2)^0.5</f>
        <v>29.147041016199228</v>
      </c>
      <c r="P91">
        <f>ATAN((R91^2+S91^2)^0.5/T91)/$AB$1</f>
        <v>19.319009116232458</v>
      </c>
      <c r="Q91">
        <f>ATAN2(R91,S91)/$AB$1+180</f>
        <v>151.96074721103531</v>
      </c>
      <c r="R91">
        <f>-F91*SIN(M91*$AB$1)*COS(N91*$AB$1)-G91*SIN($AB$1*M91)*SIN($AB$1*N91)+H91*COS($AB$1*M91)</f>
        <v>8.5108448295444994</v>
      </c>
      <c r="S91">
        <f>-F91*SIN($AB$1*N91)+G91*COS($AB$1*N91)</f>
        <v>-4.5327783172183844</v>
      </c>
      <c r="T91">
        <f>-F91*COS($AB$1*M91)*COS(N91*$AB$1)-G91*COS($AB$1*M91)*SIN($AB$1*N91)-H91*SIN($AB$1*M91)</f>
        <v>27.505807405243907</v>
      </c>
      <c r="W91">
        <f t="shared" si="4"/>
        <v>1</v>
      </c>
    </row>
    <row r="92" spans="1:29">
      <c r="A92" s="41" t="s">
        <v>2814</v>
      </c>
      <c r="B92" s="41" t="s">
        <v>2815</v>
      </c>
      <c r="C92" s="41" t="s">
        <v>2816</v>
      </c>
      <c r="D92" s="41">
        <v>55.5</v>
      </c>
      <c r="E92" s="41"/>
      <c r="F92" s="41"/>
      <c r="G92" s="41"/>
      <c r="H92" s="41"/>
      <c r="I92" s="41" t="s">
        <v>2817</v>
      </c>
      <c r="J92" s="41">
        <v>1.2</v>
      </c>
      <c r="K92" s="5" t="str">
        <f>RIGHTB(B92,1)</f>
        <v>S</v>
      </c>
      <c r="L92" s="5" t="str">
        <f>RIGHTB(C92,1)</f>
        <v>E</v>
      </c>
      <c r="M92" s="6">
        <f>IF(AND(K92="S",LEN(B92)&gt;4),-LEFT(B92,4),IF(AND(K92="S",LEN(B92)=4),-LEFT(B92,3),IF(AND(K92="N",LEN(B92)=4),LEFT(B92,3),LEFT(B92,4))))</f>
        <v>-35</v>
      </c>
      <c r="N92" s="6" t="str">
        <f>IF(AND(L92="W",LEN(C92)=6),-LEFT(C92,5), IF(AND(L92="W",LEN(C92)=5),-LEFT(C92,4), IF(AND(L92="W",LEN(C92)=4), -LEFT(C92,3), IF(AND(L92="E", LEN(C92)=6),LEFT(C92,5), IF(AND(L92="E",LEN(C92)=5), LEFT(C92,4), IF(AND(L92="E",LEN(C92)=4),LEFT(C92,3) ))))))</f>
        <v>78.4</v>
      </c>
      <c r="O92">
        <f>(F92^2+G92^2+H92^2)^0.5</f>
        <v>0</v>
      </c>
      <c r="P92" t="e">
        <f>ATAN((R92^2+S92^2)^0.5/T92)/$AB$1</f>
        <v>#DIV/0!</v>
      </c>
      <c r="Q92" t="e">
        <f>ATAN2(R92,S92)/$AB$1+180</f>
        <v>#DIV/0!</v>
      </c>
      <c r="R92">
        <f>-F92*SIN(M92*$AB$1)*COS(N92*$AB$1)-G92*SIN($AB$1*M92)*SIN($AB$1*N92)+H92*COS($AB$1*M92)</f>
        <v>0</v>
      </c>
      <c r="S92">
        <f>-F92*SIN($AB$1*N92)+G92*COS($AB$1*N92)</f>
        <v>0</v>
      </c>
      <c r="T92">
        <f>-F92*COS($AB$1*M92)*COS(N92*$AB$1)-G92*COS($AB$1*M92)*SIN($AB$1*N92)-H92*SIN($AB$1*M92)</f>
        <v>0</v>
      </c>
      <c r="W92">
        <f t="shared" si="4"/>
        <v>0</v>
      </c>
    </row>
    <row r="93" spans="1:29">
      <c r="A93" t="s">
        <v>2740</v>
      </c>
      <c r="B93" t="s">
        <v>1222</v>
      </c>
      <c r="C93" t="s">
        <v>1223</v>
      </c>
      <c r="I93" t="s">
        <v>2741</v>
      </c>
      <c r="J93">
        <v>1.1000000000000001</v>
      </c>
      <c r="K93" s="5" t="str">
        <f>RIGHTB(B93,1)</f>
        <v>S</v>
      </c>
      <c r="L93" s="5" t="str">
        <f>RIGHTB(C93,1)</f>
        <v>W</v>
      </c>
      <c r="M93" s="6">
        <f>IF(AND(K93="S",LEN(B93)&gt;4),-LEFT(B93,4),IF(AND(K93="S",LEN(B93)=4),-LEFT(B93,3),IF(AND(K93="N",LEN(B93)=4),LEFT(B93,3),LEFT(B93,4))))</f>
        <v>-70.2</v>
      </c>
      <c r="N93" s="6">
        <f>IF(AND(L93="W",LEN(C93)=6),-LEFT(C93,5), IF(AND(L93="W",LEN(C93)=5),-LEFT(C93,4), IF(AND(L93="W",LEN(C93)=4), -LEFT(C93,3), IF(AND(L93="E", LEN(C93)=6),LEFT(C93,5), IF(AND(L93="E",LEN(C93)=5), LEFT(C93,4), IF(AND(L93="E",LEN(C93)=4),LEFT(C93,3) ))))))</f>
        <v>-73.3</v>
      </c>
      <c r="O93">
        <f>(F93^2+G93^2+H93^2)^0.5</f>
        <v>0</v>
      </c>
      <c r="P93" t="e">
        <f>ATAN((R93^2+S93^2)^0.5/T93)/$AB$1</f>
        <v>#DIV/0!</v>
      </c>
      <c r="Q93" t="e">
        <f>ATAN2(R93,S93)/$AB$1+180</f>
        <v>#DIV/0!</v>
      </c>
      <c r="R93">
        <f>-F93*SIN(M93*$AB$1)*COS(N93*$AB$1)-G93*SIN($AB$1*M93)*SIN($AB$1*N93)+H93*COS($AB$1*M93)</f>
        <v>0</v>
      </c>
      <c r="S93">
        <f>-F93*SIN($AB$1*N93)+G93*COS($AB$1*N93)</f>
        <v>0</v>
      </c>
      <c r="T93">
        <f>-F93*COS($AB$1*M93)*COS(N93*$AB$1)-G93*COS($AB$1*M93)*SIN($AB$1*N93)-H93*SIN($AB$1*M93)</f>
        <v>0</v>
      </c>
      <c r="W93">
        <f t="shared" si="4"/>
        <v>0</v>
      </c>
    </row>
    <row r="94" spans="1:29">
      <c r="A94" t="s">
        <v>2463</v>
      </c>
      <c r="B94" t="s">
        <v>1031</v>
      </c>
      <c r="C94" t="s">
        <v>1032</v>
      </c>
      <c r="D94">
        <v>35</v>
      </c>
      <c r="E94">
        <v>25.6</v>
      </c>
      <c r="F94">
        <v>10.5</v>
      </c>
      <c r="G94">
        <v>-23.2</v>
      </c>
      <c r="H94">
        <v>-2.9</v>
      </c>
      <c r="I94" t="s">
        <v>2464</v>
      </c>
      <c r="J94">
        <v>1.1000000000000001</v>
      </c>
      <c r="K94" s="5" t="str">
        <f>RIGHTB(B94,1)</f>
        <v>S</v>
      </c>
      <c r="L94" s="5" t="str">
        <f>RIGHTB(C94,1)</f>
        <v>E</v>
      </c>
      <c r="M94" s="6">
        <f>IF(AND(K94="S",LEN(B94)&gt;4),-LEFT(B94,4),IF(AND(K94="S",LEN(B94)=4),-LEFT(B94,3),IF(AND(K94="N",LEN(B94)=4),LEFT(B94,3),LEFT(B94,4))))</f>
        <v>-12</v>
      </c>
      <c r="N94" s="6" t="str">
        <f>IF(AND(L94="W",LEN(C94)=6),-LEFT(C94,5), IF(AND(L94="W",LEN(C94)=5),-LEFT(C94,4), IF(AND(L94="W",LEN(C94)=4), -LEFT(C94,3), IF(AND(L94="E", LEN(C94)=6),LEFT(C94,5), IF(AND(L94="E",LEN(C94)=5), LEFT(C94,4), IF(AND(L94="E",LEN(C94)=4),LEFT(C94,3) ))))))</f>
        <v>162.8</v>
      </c>
      <c r="O94">
        <f>(F94^2+G94^2+H94^2)^0.5</f>
        <v>25.630060475933334</v>
      </c>
      <c r="P94">
        <f>ATAN((R94^2+S94^2)^0.5/T94)/$AB$1</f>
        <v>51.603580095270146</v>
      </c>
      <c r="Q94">
        <f>ATAN2(R94,S94)/$AB$1+180</f>
        <v>288.42392274584478</v>
      </c>
      <c r="R94">
        <f>-F94*SIN(M94*$AB$1)*COS(N94*$AB$1)-G94*SIN($AB$1*M94)*SIN($AB$1*N94)+H94*COS($AB$1*M94)</f>
        <v>-6.348433134409996</v>
      </c>
      <c r="S94">
        <f>-F94*SIN($AB$1*N94)+G94*COS($AB$1*N94)</f>
        <v>19.057523474404128</v>
      </c>
      <c r="T94">
        <f>-F94*COS($AB$1*M94)*COS(N94*$AB$1)-G94*COS($AB$1*M94)*SIN($AB$1*N94)-H94*SIN($AB$1*M94)</f>
        <v>15.918800072884292</v>
      </c>
      <c r="W94">
        <f t="shared" si="4"/>
        <v>1</v>
      </c>
    </row>
    <row r="95" spans="1:29">
      <c r="A95" t="s">
        <v>1556</v>
      </c>
      <c r="B95" t="s">
        <v>883</v>
      </c>
      <c r="C95" t="s">
        <v>884</v>
      </c>
      <c r="D95">
        <v>27.4</v>
      </c>
      <c r="E95">
        <v>17.399999999999999</v>
      </c>
      <c r="F95">
        <v>-10.1</v>
      </c>
      <c r="G95">
        <v>13.9</v>
      </c>
      <c r="H95">
        <v>3</v>
      </c>
      <c r="I95" t="s">
        <v>1864</v>
      </c>
      <c r="J95">
        <v>1.1000000000000001</v>
      </c>
      <c r="K95" s="5" t="str">
        <f>RIGHTB(B95,1)</f>
        <v>N</v>
      </c>
      <c r="L95" s="5" t="str">
        <f>RIGHTB(C95,1)</f>
        <v>W</v>
      </c>
      <c r="M95" s="6" t="str">
        <f>IF(AND(K95="S",LEN(B95)&gt;4),-LEFT(B95,4),IF(AND(K95="S",LEN(B95)=4),-LEFT(B95,3),IF(AND(K95="N",LEN(B95)=4),LEFT(B95,3),LEFT(B95,4))))</f>
        <v>25.3</v>
      </c>
      <c r="N95" s="6">
        <f>IF(AND(L95="W",LEN(C95)=6),-LEFT(C95,5), IF(AND(L95="W",LEN(C95)=5),-LEFT(C95,4), IF(AND(L95="W",LEN(C95)=4), -LEFT(C95,3), IF(AND(L95="E", LEN(C95)=6),LEFT(C95,5), IF(AND(L95="E",LEN(C95)=5), LEFT(C95,4), IF(AND(L95="E",LEN(C95)=4),LEFT(C95,3) ))))))</f>
        <v>-6.7</v>
      </c>
      <c r="O95">
        <f>(F95^2+G95^2+H95^2)^0.5</f>
        <v>17.441903565838221</v>
      </c>
      <c r="P95">
        <f>ATAN((R95^2+S95^2)^0.5/T95)/$AB$1</f>
        <v>57.960594710265973</v>
      </c>
      <c r="Q95">
        <f>ATAN2(R95,S95)/$AB$1+180</f>
        <v>238.65037110912414</v>
      </c>
      <c r="R95">
        <f>-F95*SIN(M95*$AB$1)*COS(N95*$AB$1)-G95*SIN($AB$1*M95)*SIN($AB$1*N95)+H95*COS($AB$1*M95)</f>
        <v>7.692140626459917</v>
      </c>
      <c r="S95">
        <f>-F95*SIN($AB$1*N95)+G95*COS($AB$1*N95)</f>
        <v>12.626697583920638</v>
      </c>
      <c r="T95">
        <f>-F95*COS($AB$1*M95)*COS(N95*$AB$1)-G95*COS($AB$1*M95)*SIN($AB$1*N95)-H95*SIN($AB$1*M95)</f>
        <v>9.2529714528348972</v>
      </c>
      <c r="W95">
        <f t="shared" si="4"/>
        <v>1</v>
      </c>
    </row>
    <row r="96" spans="1:29">
      <c r="A96" t="s">
        <v>2780</v>
      </c>
      <c r="B96" t="s">
        <v>276</v>
      </c>
      <c r="C96" t="s">
        <v>1242</v>
      </c>
      <c r="I96" t="s">
        <v>2016</v>
      </c>
      <c r="J96" s="35">
        <v>1</v>
      </c>
      <c r="K96" s="5" t="str">
        <f>RIGHTB(B96,1)</f>
        <v>N</v>
      </c>
      <c r="L96" s="5" t="str">
        <f>RIGHTB(C96,1)</f>
        <v>E</v>
      </c>
      <c r="M96" s="6" t="str">
        <f>IF(AND(K96="S",LEN(B96)&gt;4),-LEFT(B96,4),IF(AND(K96="S",LEN(B96)=4),-LEFT(B96,3),IF(AND(K96="N",LEN(B96)=4),LEFT(B96,3),LEFT(B96,4))))</f>
        <v>52.8</v>
      </c>
      <c r="N96" s="6" t="str">
        <f>IF(AND(L96="W",LEN(C96)=6),-LEFT(C96,5), IF(AND(L96="W",LEN(C96)=5),-LEFT(C96,4), IF(AND(L96="W",LEN(C96)=4), -LEFT(C96,3), IF(AND(L96="E", LEN(C96)=6),LEFT(C96,5), IF(AND(L96="E",LEN(C96)=5), LEFT(C96,4), IF(AND(L96="E",LEN(C96)=4),LEFT(C96,3) ))))))</f>
        <v>2.3</v>
      </c>
      <c r="O96">
        <f>(F96^2+G96^2+H96^2)^0.5</f>
        <v>0</v>
      </c>
      <c r="P96" t="e">
        <f>ATAN((R96^2+S96^2)^0.5/T96)/$AB$1</f>
        <v>#DIV/0!</v>
      </c>
      <c r="Q96" t="e">
        <f>ATAN2(R96,S96)/$AB$1+180</f>
        <v>#DIV/0!</v>
      </c>
      <c r="R96">
        <f>-F96*SIN(M96*$AB$1)*COS(N96*$AB$1)-G96*SIN($AB$1*M96)*SIN($AB$1*N96)+H96*COS($AB$1*M96)</f>
        <v>0</v>
      </c>
      <c r="S96">
        <f>-F96*SIN($AB$1*N96)+G96*COS($AB$1*N96)</f>
        <v>0</v>
      </c>
      <c r="T96">
        <f>-F96*COS($AB$1*M96)*COS(N96*$AB$1)-G96*COS($AB$1*M96)*SIN($AB$1*N96)-H96*SIN($AB$1*M96)</f>
        <v>0</v>
      </c>
      <c r="W96">
        <f t="shared" si="4"/>
        <v>0</v>
      </c>
    </row>
    <row r="97" spans="1:23">
      <c r="A97" t="s">
        <v>2487</v>
      </c>
      <c r="B97" t="s">
        <v>397</v>
      </c>
      <c r="C97" t="s">
        <v>1049</v>
      </c>
      <c r="I97" t="s">
        <v>2488</v>
      </c>
      <c r="J97" s="35">
        <v>1</v>
      </c>
      <c r="K97" s="5" t="str">
        <f>RIGHTB(B97,1)</f>
        <v>N</v>
      </c>
      <c r="L97" s="5" t="str">
        <f>RIGHTB(C97,1)</f>
        <v>W</v>
      </c>
      <c r="M97" s="6" t="str">
        <f>IF(AND(K97="S",LEN(B97)&gt;4),-LEFT(B97,4),IF(AND(K97="S",LEN(B97)=4),-LEFT(B97,3),IF(AND(K97="N",LEN(B97)=4),LEFT(B97,3),LEFT(B97,4))))</f>
        <v>51.3</v>
      </c>
      <c r="N97" s="6">
        <f>IF(AND(L97="W",LEN(C97)=6),-LEFT(C97,5), IF(AND(L97="W",LEN(C97)=5),-LEFT(C97,4), IF(AND(L97="W",LEN(C97)=4), -LEFT(C97,3), IF(AND(L97="E", LEN(C97)=6),LEFT(C97,5), IF(AND(L97="E",LEN(C97)=5), LEFT(C97,4), IF(AND(L97="E",LEN(C97)=4),LEFT(C97,3) ))))))</f>
        <v>-161</v>
      </c>
      <c r="O97">
        <f>(F97^2+G97^2+H97^2)^0.5</f>
        <v>0</v>
      </c>
      <c r="P97" t="e">
        <f>ATAN((R97^2+S97^2)^0.5/T97)/$AB$1</f>
        <v>#DIV/0!</v>
      </c>
      <c r="Q97" t="e">
        <f>ATAN2(R97,S97)/$AB$1+180</f>
        <v>#DIV/0!</v>
      </c>
      <c r="R97">
        <f>-F97*SIN(M97*$AB$1)*COS(N97*$AB$1)-G97*SIN($AB$1*M97)*SIN($AB$1*N97)+H97*COS($AB$1*M97)</f>
        <v>0</v>
      </c>
      <c r="S97">
        <f>-F97*SIN($AB$1*N97)+G97*COS($AB$1*N97)</f>
        <v>0</v>
      </c>
      <c r="T97">
        <f>-F97*COS($AB$1*M97)*COS(N97*$AB$1)-G97*COS($AB$1*M97)*SIN($AB$1*N97)-H97*SIN($AB$1*M97)</f>
        <v>0</v>
      </c>
      <c r="W97">
        <f t="shared" si="4"/>
        <v>0</v>
      </c>
    </row>
    <row r="98" spans="1:23">
      <c r="A98" t="s">
        <v>2456</v>
      </c>
      <c r="B98" t="s">
        <v>92</v>
      </c>
      <c r="C98" t="s">
        <v>1026</v>
      </c>
      <c r="I98" t="s">
        <v>1815</v>
      </c>
      <c r="J98" s="35">
        <v>1</v>
      </c>
      <c r="K98" s="5" t="str">
        <f>RIGHTB(B98,1)</f>
        <v>S</v>
      </c>
      <c r="L98" s="5" t="str">
        <f>RIGHTB(C98,1)</f>
        <v>W</v>
      </c>
      <c r="M98" s="6">
        <f>IF(AND(K98="S",LEN(B98)&gt;4),-LEFT(B98,4),IF(AND(K98="S",LEN(B98)=4),-LEFT(B98,3),IF(AND(K98="N",LEN(B98)=4),LEFT(B98,3),LEFT(B98,4))))</f>
        <v>-28.1</v>
      </c>
      <c r="N98" s="6">
        <f>IF(AND(L98="W",LEN(C98)=6),-LEFT(C98,5), IF(AND(L98="W",LEN(C98)=5),-LEFT(C98,4), IF(AND(L98="W",LEN(C98)=4), -LEFT(C98,3), IF(AND(L98="E", LEN(C98)=6),LEFT(C98,5), IF(AND(L98="E",LEN(C98)=5), LEFT(C98,4), IF(AND(L98="E",LEN(C98)=4),LEFT(C98,3) ))))))</f>
        <v>-47.4</v>
      </c>
      <c r="O98">
        <f>(F98^2+G98^2+H98^2)^0.5</f>
        <v>0</v>
      </c>
      <c r="P98" t="e">
        <f>ATAN((R98^2+S98^2)^0.5/T98)/$AB$1</f>
        <v>#DIV/0!</v>
      </c>
      <c r="Q98" t="e">
        <f>ATAN2(R98,S98)/$AB$1+180</f>
        <v>#DIV/0!</v>
      </c>
      <c r="R98">
        <f>-F98*SIN(M98*$AB$1)*COS(N98*$AB$1)-G98*SIN($AB$1*M98)*SIN($AB$1*N98)+H98*COS($AB$1*M98)</f>
        <v>0</v>
      </c>
      <c r="S98">
        <f>-F98*SIN($AB$1*N98)+G98*COS($AB$1*N98)</f>
        <v>0</v>
      </c>
      <c r="T98">
        <f>-F98*COS($AB$1*M98)*COS(N98*$AB$1)-G98*COS($AB$1*M98)*SIN($AB$1*N98)-H98*SIN($AB$1*M98)</f>
        <v>0</v>
      </c>
      <c r="W98">
        <f t="shared" si="4"/>
        <v>0</v>
      </c>
    </row>
    <row r="99" spans="1:23">
      <c r="A99" t="s">
        <v>2313</v>
      </c>
      <c r="B99" t="s">
        <v>413</v>
      </c>
      <c r="C99" t="s">
        <v>414</v>
      </c>
      <c r="D99">
        <v>31.5</v>
      </c>
      <c r="I99" t="s">
        <v>1935</v>
      </c>
      <c r="J99" s="35">
        <v>1</v>
      </c>
      <c r="K99" s="5" t="str">
        <f>RIGHTB(B99,1)</f>
        <v>S</v>
      </c>
      <c r="L99" s="5" t="str">
        <f>RIGHTB(C99,1)</f>
        <v>E</v>
      </c>
      <c r="M99" s="6">
        <f>IF(AND(K99="S",LEN(B99)&gt;4),-LEFT(B99,4),IF(AND(K99="S",LEN(B99)=4),-LEFT(B99,3),IF(AND(K99="N",LEN(B99)=4),LEFT(B99,3),LEFT(B99,4))))</f>
        <v>-42.4</v>
      </c>
      <c r="N99" s="6" t="str">
        <f>IF(AND(L99="W",LEN(C99)=6),-LEFT(C99,5), IF(AND(L99="W",LEN(C99)=5),-LEFT(C99,4), IF(AND(L99="W",LEN(C99)=4), -LEFT(C99,3), IF(AND(L99="E", LEN(C99)=6),LEFT(C99,5), IF(AND(L99="E",LEN(C99)=5), LEFT(C99,4), IF(AND(L99="E",LEN(C99)=4),LEFT(C99,3) ))))))</f>
        <v>164.0</v>
      </c>
      <c r="O99">
        <f>(F99^2+G99^2+H99^2)^0.5</f>
        <v>0</v>
      </c>
      <c r="P99" t="e">
        <f>ATAN((R99^2+S99^2)^0.5/T99)/$AB$1</f>
        <v>#DIV/0!</v>
      </c>
      <c r="Q99" t="e">
        <f>ATAN2(R99,S99)/$AB$1+180</f>
        <v>#DIV/0!</v>
      </c>
      <c r="R99">
        <f>-F99*SIN(M99*$AB$1)*COS(N99*$AB$1)-G99*SIN($AB$1*M99)*SIN($AB$1*N99)+H99*COS($AB$1*M99)</f>
        <v>0</v>
      </c>
      <c r="S99">
        <f>-F99*SIN($AB$1*N99)+G99*COS($AB$1*N99)</f>
        <v>0</v>
      </c>
      <c r="T99">
        <f>-F99*COS($AB$1*M99)*COS(N99*$AB$1)-G99*COS($AB$1*M99)*SIN($AB$1*N99)-H99*SIN($AB$1*M99)</f>
        <v>0</v>
      </c>
      <c r="W99">
        <f t="shared" si="4"/>
        <v>0</v>
      </c>
    </row>
    <row r="100" spans="1:23">
      <c r="A100" t="s">
        <v>2277</v>
      </c>
      <c r="B100" t="s">
        <v>341</v>
      </c>
      <c r="C100" t="s">
        <v>342</v>
      </c>
      <c r="D100">
        <v>38.9</v>
      </c>
      <c r="E100">
        <v>13.3</v>
      </c>
      <c r="F100">
        <v>-9</v>
      </c>
      <c r="G100">
        <v>9</v>
      </c>
      <c r="H100">
        <v>3.8</v>
      </c>
      <c r="I100" t="s">
        <v>2278</v>
      </c>
      <c r="J100" s="35">
        <v>1</v>
      </c>
      <c r="K100" s="5" t="str">
        <f>RIGHTB(B100,1)</f>
        <v>N</v>
      </c>
      <c r="L100" s="5" t="str">
        <f>RIGHTB(C100,1)</f>
        <v>E</v>
      </c>
      <c r="M100" s="6" t="str">
        <f>IF(AND(K100="S",LEN(B100)&gt;4),-LEFT(B100,4),IF(AND(K100="S",LEN(B100)=4),-LEFT(B100,3),IF(AND(K100="N",LEN(B100)=4),LEFT(B100,3),LEFT(B100,4))))</f>
        <v>20.9</v>
      </c>
      <c r="N100" s="6" t="str">
        <f>IF(AND(L100="W",LEN(C100)=6),-LEFT(C100,5), IF(AND(L100="W",LEN(C100)=5),-LEFT(C100,4), IF(AND(L100="W",LEN(C100)=4), -LEFT(C100,3), IF(AND(L100="E", LEN(C100)=6),LEFT(C100,5), IF(AND(L100="E",LEN(C100)=5), LEFT(C100,4), IF(AND(L100="E",LEN(C100)=4),LEFT(C100,3) ))))))</f>
        <v>31.4</v>
      </c>
      <c r="O100">
        <f>(F100^2+G100^2+H100^2)^0.5</f>
        <v>13.283071933856265</v>
      </c>
      <c r="P100">
        <f>ATAN((R100^2+S100^2)^0.5/T100)/$AB$1</f>
        <v>83.774897613275542</v>
      </c>
      <c r="Q100">
        <f>ATAN2(R100,S100)/$AB$1+180</f>
        <v>249.53127900353178</v>
      </c>
      <c r="R100">
        <f>-F100*SIN(M100*$AB$1)*COS(N100*$AB$1)-G100*SIN($AB$1*M100)*SIN($AB$1*N100)+H100*COS($AB$1*M100)</f>
        <v>4.6176476329115097</v>
      </c>
      <c r="S100">
        <f>-F100*SIN($AB$1*N100)+G100*COS($AB$1*N100)</f>
        <v>12.371043861996254</v>
      </c>
      <c r="T100">
        <f>-F100*COS($AB$1*M100)*COS(N100*$AB$1)-G100*COS($AB$1*M100)*SIN($AB$1*N100)-H100*SIN($AB$1*M100)</f>
        <v>1.4403486046202638</v>
      </c>
      <c r="W100">
        <f t="shared" si="4"/>
        <v>1</v>
      </c>
    </row>
    <row r="101" spans="1:23">
      <c r="A101" t="s">
        <v>2084</v>
      </c>
      <c r="B101" t="s">
        <v>80</v>
      </c>
      <c r="C101" t="s">
        <v>81</v>
      </c>
      <c r="D101">
        <v>25.6</v>
      </c>
      <c r="E101">
        <v>18.8</v>
      </c>
      <c r="F101">
        <v>15.9</v>
      </c>
      <c r="G101">
        <v>-8.6</v>
      </c>
      <c r="H101">
        <v>5.0999999999999996</v>
      </c>
      <c r="I101" t="s">
        <v>2085</v>
      </c>
      <c r="J101" s="35">
        <v>1</v>
      </c>
      <c r="K101" s="5" t="str">
        <f>RIGHTB(B101,1)</f>
        <v>S</v>
      </c>
      <c r="L101" s="5" t="str">
        <f>RIGHTB(C101,1)</f>
        <v>E</v>
      </c>
      <c r="M101" s="6">
        <f>IF(AND(K101="S",LEN(B101)&gt;4),-LEFT(B101,4),IF(AND(K101="S",LEN(B101)=4),-LEFT(B101,3),IF(AND(K101="N",LEN(B101)=4),LEFT(B101,3),LEFT(B101,4))))</f>
        <v>-50.2</v>
      </c>
      <c r="N101" s="6" t="str">
        <f>IF(AND(L101="W",LEN(C101)=6),-LEFT(C101,5), IF(AND(L101="W",LEN(C101)=5),-LEFT(C101,4), IF(AND(L101="W",LEN(C101)=4), -LEFT(C101,3), IF(AND(L101="E", LEN(C101)=6),LEFT(C101,5), IF(AND(L101="E",LEN(C101)=5), LEFT(C101,4), IF(AND(L101="E",LEN(C101)=4),LEFT(C101,3) ))))))</f>
        <v>90.2</v>
      </c>
      <c r="O101">
        <f>(F101^2+G101^2+H101^2)^0.5</f>
        <v>18.782438606315207</v>
      </c>
      <c r="P101">
        <f>ATAN((R101^2+S101^2)^0.5/T101)/$AB$1</f>
        <v>59.762079941767887</v>
      </c>
      <c r="Q101">
        <f>ATAN2(R101,S101)/$AB$1+180</f>
        <v>77.958446288229823</v>
      </c>
      <c r="R101">
        <f>-F101*SIN(M101*$AB$1)*COS(N101*$AB$1)-G101*SIN($AB$1*M101)*SIN($AB$1*N101)+H101*COS($AB$1*M101)</f>
        <v>-3.3852793596946422</v>
      </c>
      <c r="S101">
        <f>-F101*SIN($AB$1*N101)+G101*COS($AB$1*N101)</f>
        <v>-15.869883529977406</v>
      </c>
      <c r="T101">
        <f>-F101*COS($AB$1*M101)*COS(N101*$AB$1)-G101*COS($AB$1*M101)*SIN($AB$1*N101)-H101*SIN($AB$1*M101)</f>
        <v>9.4586828047977853</v>
      </c>
      <c r="W101">
        <f t="shared" si="4"/>
        <v>1</v>
      </c>
    </row>
    <row r="102" spans="1:23">
      <c r="A102" t="s">
        <v>2015</v>
      </c>
      <c r="B102" t="s">
        <v>904</v>
      </c>
      <c r="C102" t="s">
        <v>905</v>
      </c>
      <c r="D102">
        <v>61.1</v>
      </c>
      <c r="I102" t="s">
        <v>2016</v>
      </c>
      <c r="J102" s="35">
        <v>1</v>
      </c>
      <c r="K102" s="5" t="str">
        <f>RIGHTB(B102,1)</f>
        <v>S</v>
      </c>
      <c r="L102" s="5" t="str">
        <f>RIGHTB(C102,1)</f>
        <v>W</v>
      </c>
      <c r="M102" s="6">
        <f>IF(AND(K102="S",LEN(B102)&gt;4),-LEFT(B102,4),IF(AND(K102="S",LEN(B102)=4),-LEFT(B102,3),IF(AND(K102="N",LEN(B102)=4),LEFT(B102,3),LEFT(B102,4))))</f>
        <v>-11.5</v>
      </c>
      <c r="N102" s="6">
        <f>IF(AND(L102="W",LEN(C102)=6),-LEFT(C102,5), IF(AND(L102="W",LEN(C102)=5),-LEFT(C102,4), IF(AND(L102="W",LEN(C102)=4), -LEFT(C102,3), IF(AND(L102="E", LEN(C102)=6),LEFT(C102,5), IF(AND(L102="E",LEN(C102)=5), LEFT(C102,4), IF(AND(L102="E",LEN(C102)=4),LEFT(C102,3) ))))))</f>
        <v>-161.9</v>
      </c>
      <c r="O102">
        <f>(F102^2+G102^2+H102^2)^0.5</f>
        <v>0</v>
      </c>
      <c r="P102" t="e">
        <f>ATAN((R102^2+S102^2)^0.5/T102)/$AB$1</f>
        <v>#DIV/0!</v>
      </c>
      <c r="Q102" t="e">
        <f>ATAN2(R102,S102)/$AB$1+180</f>
        <v>#DIV/0!</v>
      </c>
      <c r="R102">
        <f>-F102*SIN(M102*$AB$1)*COS(N102*$AB$1)-G102*SIN($AB$1*M102)*SIN($AB$1*N102)+H102*COS($AB$1*M102)</f>
        <v>0</v>
      </c>
      <c r="S102">
        <f>-F102*SIN($AB$1*N102)+G102*COS($AB$1*N102)</f>
        <v>0</v>
      </c>
      <c r="T102">
        <f>-F102*COS($AB$1*M102)*COS(N102*$AB$1)-G102*COS($AB$1*M102)*SIN($AB$1*N102)-H102*SIN($AB$1*M102)</f>
        <v>0</v>
      </c>
      <c r="W102">
        <f t="shared" si="4"/>
        <v>0</v>
      </c>
    </row>
    <row r="103" spans="1:23">
      <c r="A103" t="s">
        <v>1934</v>
      </c>
      <c r="B103" t="s">
        <v>584</v>
      </c>
      <c r="C103" t="s">
        <v>585</v>
      </c>
      <c r="D103">
        <v>23</v>
      </c>
      <c r="E103">
        <v>36.5</v>
      </c>
      <c r="F103">
        <v>-15.3</v>
      </c>
      <c r="G103">
        <v>25.8</v>
      </c>
      <c r="H103">
        <v>-20.8</v>
      </c>
      <c r="I103" t="s">
        <v>1935</v>
      </c>
      <c r="J103" s="35">
        <v>1</v>
      </c>
      <c r="K103" s="5" t="str">
        <f>RIGHTB(B103,1)</f>
        <v>N</v>
      </c>
      <c r="L103" s="5" t="str">
        <f>RIGHTB(C103,1)</f>
        <v>W</v>
      </c>
      <c r="M103" s="6" t="str">
        <f>IF(AND(K103="S",LEN(B103)&gt;4),-LEFT(B103,4),IF(AND(K103="S",LEN(B103)=4),-LEFT(B103,3),IF(AND(K103="N",LEN(B103)=4),LEFT(B103,3),LEFT(B103,4))))</f>
        <v>40.5</v>
      </c>
      <c r="N103" s="6">
        <f>IF(AND(L103="W",LEN(C103)=6),-LEFT(C103,5), IF(AND(L103="W",LEN(C103)=5),-LEFT(C103,4), IF(AND(L103="W",LEN(C103)=4), -LEFT(C103,3), IF(AND(L103="E", LEN(C103)=6),LEFT(C103,5), IF(AND(L103="E",LEN(C103)=5), LEFT(C103,4), IF(AND(L103="E",LEN(C103)=4),LEFT(C103,3) ))))))</f>
        <v>-18</v>
      </c>
      <c r="O103">
        <f>(F103^2+G103^2+H103^2)^0.5</f>
        <v>36.501643798601727</v>
      </c>
      <c r="P103">
        <f>ATAN((R103^2+S103^2)^0.5/T103)/$AB$1</f>
        <v>32.933944273060092</v>
      </c>
      <c r="Q103">
        <f>ATAN2(R103,S103)/$AB$1+180</f>
        <v>273.43318711255642</v>
      </c>
      <c r="R103">
        <f>-F103*SIN(M103*$AB$1)*COS(N103*$AB$1)-G103*SIN($AB$1*M103)*SIN($AB$1*N103)+H103*COS($AB$1*M103)</f>
        <v>-1.1884040857535094</v>
      </c>
      <c r="S103">
        <f>-F103*SIN($AB$1*N103)+G103*COS($AB$1*N103)</f>
        <v>19.809298106680515</v>
      </c>
      <c r="T103">
        <f>-F103*COS($AB$1*M103)*COS(N103*$AB$1)-G103*COS($AB$1*M103)*SIN($AB$1*N103)-H103*SIN($AB$1*M103)</f>
        <v>30.635753691555038</v>
      </c>
      <c r="W103">
        <f t="shared" si="4"/>
        <v>1</v>
      </c>
    </row>
    <row r="104" spans="1:23">
      <c r="A104" t="s">
        <v>1525</v>
      </c>
      <c r="B104" t="s">
        <v>796</v>
      </c>
      <c r="C104" t="s">
        <v>797</v>
      </c>
      <c r="D104">
        <v>24.3</v>
      </c>
      <c r="E104">
        <v>19.8</v>
      </c>
      <c r="F104">
        <v>-5.2</v>
      </c>
      <c r="G104">
        <v>2.2000000000000002</v>
      </c>
      <c r="H104">
        <v>19</v>
      </c>
      <c r="I104" t="s">
        <v>1815</v>
      </c>
      <c r="J104" s="35">
        <v>1</v>
      </c>
      <c r="K104" s="5" t="str">
        <f>RIGHTB(B104,1)</f>
        <v>S</v>
      </c>
      <c r="L104" s="5" t="str">
        <f>RIGHTB(C104,1)</f>
        <v>E</v>
      </c>
      <c r="M104" s="6">
        <f>IF(AND(K104="S",LEN(B104)&gt;4),-LEFT(B104,4),IF(AND(K104="S",LEN(B104)=4),-LEFT(B104,3),IF(AND(K104="N",LEN(B104)=4),LEFT(B104,3),LEFT(B104,4))))</f>
        <v>-53.3</v>
      </c>
      <c r="N104" s="6" t="str">
        <f>IF(AND(L104="W",LEN(C104)=6),-LEFT(C104,5), IF(AND(L104="W",LEN(C104)=5),-LEFT(C104,4), IF(AND(L104="W",LEN(C104)=4), -LEFT(C104,3), IF(AND(L104="E", LEN(C104)=6),LEFT(C104,5), IF(AND(L104="E",LEN(C104)=5), LEFT(C104,4), IF(AND(L104="E",LEN(C104)=4),LEFT(C104,3) ))))))</f>
        <v>90.8</v>
      </c>
      <c r="O104">
        <f>(F104^2+G104^2+H104^2)^0.5</f>
        <v>19.821200770891757</v>
      </c>
      <c r="P104">
        <f>ATAN((R104^2+S104^2)^0.5/T104)/$AB$1</f>
        <v>45.569515058514952</v>
      </c>
      <c r="Q104">
        <f>ATAN2(R104,S104)/$AB$1+180</f>
        <v>201.41822438233848</v>
      </c>
      <c r="R104">
        <f>-F104*SIN(M104*$AB$1)*COS(N104*$AB$1)-G104*SIN($AB$1*M104)*SIN($AB$1*N104)+H104*COS($AB$1*M104)</f>
        <v>13.176823859436478</v>
      </c>
      <c r="S104">
        <f>-F104*SIN($AB$1*N104)+G104*COS($AB$1*N104)</f>
        <v>5.1687763282051922</v>
      </c>
      <c r="T104">
        <f>-F104*COS($AB$1*M104)*COS(N104*$AB$1)-G104*COS($AB$1*M104)*SIN($AB$1*N104)-H104*SIN($AB$1*M104)</f>
        <v>13.87570049570007</v>
      </c>
      <c r="W104">
        <f t="shared" si="4"/>
        <v>1</v>
      </c>
    </row>
    <row r="105" spans="1:23">
      <c r="A105" t="s">
        <v>2017</v>
      </c>
      <c r="B105" t="s">
        <v>906</v>
      </c>
      <c r="C105" t="s">
        <v>907</v>
      </c>
      <c r="I105" t="s">
        <v>2018</v>
      </c>
      <c r="J105" s="36">
        <v>0.99</v>
      </c>
      <c r="K105" s="5" t="str">
        <f>RIGHTB(B105,1)</f>
        <v>S</v>
      </c>
      <c r="L105" s="5" t="str">
        <f>RIGHTB(C105,1)</f>
        <v>W</v>
      </c>
      <c r="M105" s="6">
        <f>IF(AND(K105="S",LEN(B105)&gt;4),-LEFT(B105,4),IF(AND(K105="S",LEN(B105)=4),-LEFT(B105,3),IF(AND(K105="N",LEN(B105)=4),LEFT(B105,3),LEFT(B105,4))))</f>
        <v>-6.4</v>
      </c>
      <c r="N105" s="6">
        <f>IF(AND(L105="W",LEN(C105)=6),-LEFT(C105,5), IF(AND(L105="W",LEN(C105)=5),-LEFT(C105,4), IF(AND(L105="W",LEN(C105)=4), -LEFT(C105,3), IF(AND(L105="E", LEN(C105)=6),LEFT(C105,5), IF(AND(L105="E",LEN(C105)=5), LEFT(C105,4), IF(AND(L105="E",LEN(C105)=4),LEFT(C105,3) ))))))</f>
        <v>-142.69999999999999</v>
      </c>
      <c r="O105">
        <f>(F105^2+G105^2+H105^2)^0.5</f>
        <v>0</v>
      </c>
      <c r="P105" t="e">
        <f>ATAN((R105^2+S105^2)^0.5/T105)/$AB$1</f>
        <v>#DIV/0!</v>
      </c>
      <c r="Q105" t="e">
        <f>ATAN2(R105,S105)/$AB$1+180</f>
        <v>#DIV/0!</v>
      </c>
      <c r="R105">
        <f>-F105*SIN(M105*$AB$1)*COS(N105*$AB$1)-G105*SIN($AB$1*M105)*SIN($AB$1*N105)+H105*COS($AB$1*M105)</f>
        <v>0</v>
      </c>
      <c r="S105">
        <f>-F105*SIN($AB$1*N105)+G105*COS($AB$1*N105)</f>
        <v>0</v>
      </c>
      <c r="T105">
        <f>-F105*COS($AB$1*M105)*COS(N105*$AB$1)-G105*COS($AB$1*M105)*SIN($AB$1*N105)-H105*SIN($AB$1*M105)</f>
        <v>0</v>
      </c>
      <c r="W105">
        <f t="shared" si="4"/>
        <v>0</v>
      </c>
    </row>
    <row r="106" spans="1:23">
      <c r="A106" t="s">
        <v>1561</v>
      </c>
      <c r="B106" t="s">
        <v>675</v>
      </c>
      <c r="C106" t="s">
        <v>676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1888</v>
      </c>
      <c r="J106" s="36">
        <v>0.98</v>
      </c>
      <c r="K106" s="5" t="str">
        <f>RIGHTB(B106,1)</f>
        <v>S</v>
      </c>
      <c r="L106" s="5" t="str">
        <f>RIGHTB(C106,1)</f>
        <v>E</v>
      </c>
      <c r="M106" s="6">
        <f>IF(AND(K106="S",LEN(B106)&gt;4),-LEFT(B106,4),IF(AND(K106="S",LEN(B106)=4),-LEFT(B106,3),IF(AND(K106="N",LEN(B106)=4),LEFT(B106,3),LEFT(B106,4))))</f>
        <v>-21.2</v>
      </c>
      <c r="N106" s="6" t="str">
        <f>IF(AND(L106="W",LEN(C106)=6),-LEFT(C106,5), IF(AND(L106="W",LEN(C106)=5),-LEFT(C106,4), IF(AND(L106="W",LEN(C106)=4), -LEFT(C106,3), IF(AND(L106="E", LEN(C106)=6),LEFT(C106,5), IF(AND(L106="E",LEN(C106)=5), LEFT(C106,4), IF(AND(L106="E",LEN(C106)=4),LEFT(C106,3) ))))))</f>
        <v>23.3</v>
      </c>
      <c r="O106">
        <f>(F106^2+G106^2+H106^2)^0.5</f>
        <v>16.881350656863923</v>
      </c>
      <c r="P106">
        <f>ATAN((R106^2+S106^2)^0.5/T106)/$AB$1</f>
        <v>66.662052447515421</v>
      </c>
      <c r="Q106">
        <f>ATAN2(R106,S106)/$AB$1+180</f>
        <v>95.884538737117381</v>
      </c>
      <c r="R106">
        <f>-F106*SIN(M106*$AB$1)*COS(N106*$AB$1)-G106*SIN($AB$1*M106)*SIN($AB$1*N106)+H106*COS($AB$1*M106)</f>
        <v>1.5891431789723209</v>
      </c>
      <c r="S106">
        <f>-F106*SIN($AB$1*N106)+G106*COS($AB$1*N106)</f>
        <v>-15.418511606399088</v>
      </c>
      <c r="T106">
        <f>-F106*COS($AB$1*M106)*COS(N106*$AB$1)-G106*COS($AB$1*M106)*SIN($AB$1*N106)-H106*SIN($AB$1*M106)</f>
        <v>6.6876097224690314</v>
      </c>
      <c r="W106">
        <f t="shared" si="4"/>
        <v>1</v>
      </c>
    </row>
    <row r="107" spans="1:23">
      <c r="A107" t="s">
        <v>1692</v>
      </c>
      <c r="B107" t="s">
        <v>1693</v>
      </c>
      <c r="C107" t="s">
        <v>1694</v>
      </c>
      <c r="D107">
        <v>29</v>
      </c>
      <c r="E107">
        <v>19.600000000000001</v>
      </c>
      <c r="F107">
        <v>-16.600000000000001</v>
      </c>
      <c r="G107">
        <v>-10.4</v>
      </c>
      <c r="H107">
        <v>0.1</v>
      </c>
      <c r="I107" t="s">
        <v>1695</v>
      </c>
      <c r="J107" s="36">
        <v>0.98</v>
      </c>
      <c r="K107" s="5" t="str">
        <f>RIGHTB(B107,1)</f>
        <v>S</v>
      </c>
      <c r="L107" s="5" t="str">
        <f>RIGHTB(C107,1)</f>
        <v>E</v>
      </c>
      <c r="M107" s="6">
        <f>IF(AND(K107="S",LEN(B107)&gt;4),-LEFT(B107,4),IF(AND(K107="S",LEN(B107)=4),-LEFT(B107,3),IF(AND(K107="N",LEN(B107)=4),LEFT(B107,3),LEFT(B107,4))))</f>
        <v>-7.7</v>
      </c>
      <c r="N107" s="6" t="str">
        <f>IF(AND(L107="W",LEN(C107)=6),-LEFT(C107,5), IF(AND(L107="W",LEN(C107)=5),-LEFT(C107,4), IF(AND(L107="W",LEN(C107)=4), -LEFT(C107,3), IF(AND(L107="E", LEN(C107)=6),LEFT(C107,5), IF(AND(L107="E",LEN(C107)=5), LEFT(C107,4), IF(AND(L107="E",LEN(C107)=4),LEFT(C107,3) ))))))</f>
        <v>74.3</v>
      </c>
      <c r="O107">
        <f>(F107^2+G107^2+H107^2)^0.5</f>
        <v>19.589027540947512</v>
      </c>
      <c r="P107">
        <f>ATAN((R107^2+S107^2)^0.5/T107)/$AB$1</f>
        <v>42.741739180350244</v>
      </c>
      <c r="Q107">
        <f>ATAN2(R107,S107)/$AB$1+180</f>
        <v>277.97358299002559</v>
      </c>
      <c r="R107">
        <f>-F107*SIN(M107*$AB$1)*COS(N107*$AB$1)-G107*SIN($AB$1*M107)*SIN($AB$1*N107)+H107*COS($AB$1*M107)</f>
        <v>-1.8442321637251509</v>
      </c>
      <c r="S107">
        <f>-F107*SIN($AB$1*N107)+G107*COS($AB$1*N107)</f>
        <v>13.166438351992984</v>
      </c>
      <c r="T107">
        <f>-F107*COS($AB$1*M107)*COS(N107*$AB$1)-G107*COS($AB$1*M107)*SIN($AB$1*N107)-H107*SIN($AB$1*M107)</f>
        <v>14.386580860282614</v>
      </c>
      <c r="W107">
        <f t="shared" si="4"/>
        <v>1</v>
      </c>
    </row>
    <row r="108" spans="1:23">
      <c r="A108" t="s">
        <v>1974</v>
      </c>
      <c r="B108" t="s">
        <v>637</v>
      </c>
      <c r="C108" t="s">
        <v>423</v>
      </c>
      <c r="D108">
        <v>32</v>
      </c>
      <c r="I108" t="s">
        <v>1975</v>
      </c>
      <c r="J108" s="36">
        <v>0.96</v>
      </c>
      <c r="K108" s="5" t="str">
        <f>RIGHTB(B108,1)</f>
        <v>N</v>
      </c>
      <c r="L108" s="5" t="str">
        <f>RIGHTB(C108,1)</f>
        <v>W</v>
      </c>
      <c r="M108" s="6" t="str">
        <f>IF(AND(K108="S",LEN(B108)&gt;4),-LEFT(B108,4),IF(AND(K108="S",LEN(B108)=4),-LEFT(B108,3),IF(AND(K108="N",LEN(B108)=4),LEFT(B108,3),LEFT(B108,4))))</f>
        <v>36.5</v>
      </c>
      <c r="N108" s="6">
        <f>IF(AND(L108="W",LEN(C108)=6),-LEFT(C108,5), IF(AND(L108="W",LEN(C108)=5),-LEFT(C108,4), IF(AND(L108="W",LEN(C108)=4), -LEFT(C108,3), IF(AND(L108="E", LEN(C108)=6),LEFT(C108,5), IF(AND(L108="E",LEN(C108)=5), LEFT(C108,4), IF(AND(L108="E",LEN(C108)=4),LEFT(C108,3) ))))))</f>
        <v>-37.200000000000003</v>
      </c>
      <c r="O108">
        <f>(F108^2+G108^2+H108^2)^0.5</f>
        <v>0</v>
      </c>
      <c r="P108" t="e">
        <f>ATAN((R108^2+S108^2)^0.5/T108)/$AB$1</f>
        <v>#DIV/0!</v>
      </c>
      <c r="Q108" t="e">
        <f>ATAN2(R108,S108)/$AB$1+180</f>
        <v>#DIV/0!</v>
      </c>
      <c r="R108">
        <f>-F108*SIN(M108*$AB$1)*COS(N108*$AB$1)-G108*SIN($AB$1*M108)*SIN($AB$1*N108)+H108*COS($AB$1*M108)</f>
        <v>0</v>
      </c>
      <c r="S108">
        <f>-F108*SIN($AB$1*N108)+G108*COS($AB$1*N108)</f>
        <v>0</v>
      </c>
      <c r="T108">
        <f>-F108*COS($AB$1*M108)*COS(N108*$AB$1)-G108*COS($AB$1*M108)*SIN($AB$1*N108)-H108*SIN($AB$1*M108)</f>
        <v>0</v>
      </c>
      <c r="W108">
        <f t="shared" si="4"/>
        <v>0</v>
      </c>
    </row>
    <row r="109" spans="1:23">
      <c r="A109" t="s">
        <v>2645</v>
      </c>
      <c r="B109" t="s">
        <v>1162</v>
      </c>
      <c r="C109" t="s">
        <v>895</v>
      </c>
      <c r="I109" t="s">
        <v>2646</v>
      </c>
      <c r="J109" s="36">
        <v>0.93</v>
      </c>
      <c r="K109" s="5" t="str">
        <f>RIGHTB(B109,1)</f>
        <v>S</v>
      </c>
      <c r="L109" s="5" t="str">
        <f>RIGHTB(C109,1)</f>
        <v>W</v>
      </c>
      <c r="M109" s="6">
        <f>IF(AND(K109="S",LEN(B109)&gt;4),-LEFT(B109,4),IF(AND(K109="S",LEN(B109)=4),-LEFT(B109,3),IF(AND(K109="N",LEN(B109)=4),LEFT(B109,3),LEFT(B109,4))))</f>
        <v>-64.7</v>
      </c>
      <c r="N109" s="6">
        <f>IF(AND(L109="W",LEN(C109)=6),-LEFT(C109,5), IF(AND(L109="W",LEN(C109)=5),-LEFT(C109,4), IF(AND(L109="W",LEN(C109)=4), -LEFT(C109,3), IF(AND(L109="E", LEN(C109)=6),LEFT(C109,5), IF(AND(L109="E",LEN(C109)=5), LEFT(C109,4), IF(AND(L109="E",LEN(C109)=4),LEFT(C109,3) ))))))</f>
        <v>-18.8</v>
      </c>
      <c r="O109">
        <f>(F109^2+G109^2+H109^2)^0.5</f>
        <v>0</v>
      </c>
      <c r="P109" t="e">
        <f>ATAN((R109^2+S109^2)^0.5/T109)/$AB$1</f>
        <v>#DIV/0!</v>
      </c>
      <c r="Q109" t="e">
        <f>ATAN2(R109,S109)/$AB$1+180</f>
        <v>#DIV/0!</v>
      </c>
      <c r="R109">
        <f>-F109*SIN(M109*$AB$1)*COS(N109*$AB$1)-G109*SIN($AB$1*M109)*SIN($AB$1*N109)+H109*COS($AB$1*M109)</f>
        <v>0</v>
      </c>
      <c r="S109">
        <f>-F109*SIN($AB$1*N109)+G109*COS($AB$1*N109)</f>
        <v>0</v>
      </c>
      <c r="T109">
        <f>-F109*COS($AB$1*M109)*COS(N109*$AB$1)-G109*COS($AB$1*M109)*SIN($AB$1*N109)-H109*SIN($AB$1*M109)</f>
        <v>0</v>
      </c>
      <c r="W109">
        <f t="shared" si="4"/>
        <v>0</v>
      </c>
    </row>
    <row r="110" spans="1:23">
      <c r="A110" t="s">
        <v>2701</v>
      </c>
      <c r="I110" t="s">
        <v>2702</v>
      </c>
      <c r="J110" s="36">
        <v>0.92</v>
      </c>
      <c r="K110" s="5" t="str">
        <f>RIGHTB(B110,1)</f>
        <v/>
      </c>
      <c r="L110" s="5" t="str">
        <f>RIGHTB(C110,1)</f>
        <v/>
      </c>
      <c r="M110" s="6" t="str">
        <f>IF(AND(K110="S",LEN(B110)&gt;4),-LEFT(B110,4),IF(AND(K110="S",LEN(B110)=4),-LEFT(B110,3),IF(AND(K110="N",LEN(B110)=4),LEFT(B110,3),LEFT(B110,4))))</f>
        <v/>
      </c>
      <c r="N110" s="6" t="b">
        <f>IF(AND(L110="W",LEN(C110)=6),-LEFT(C110,5), IF(AND(L110="W",LEN(C110)=5),-LEFT(C110,4), IF(AND(L110="W",LEN(C110)=4), -LEFT(C110,3), IF(AND(L110="E", LEN(C110)=6),LEFT(C110,5), IF(AND(L110="E",LEN(C110)=5), LEFT(C110,4), IF(AND(L110="E",LEN(C110)=4),LEFT(C110,3) ))))))</f>
        <v>0</v>
      </c>
      <c r="O110">
        <f>(F110^2+G110^2+H110^2)^0.5</f>
        <v>0</v>
      </c>
      <c r="P110" t="e">
        <f>ATAN((R110^2+S110^2)^0.5/T110)/$AB$1</f>
        <v>#VALUE!</v>
      </c>
      <c r="Q110" t="e">
        <f>ATAN2(R110,S110)/$AB$1+180</f>
        <v>#VALUE!</v>
      </c>
      <c r="R110" t="e">
        <f>-F110*SIN(M110*$AB$1)*COS(N110*$AB$1)-G110*SIN($AB$1*M110)*SIN($AB$1*N110)+H110*COS($AB$1*M110)</f>
        <v>#VALUE!</v>
      </c>
      <c r="S110">
        <f>-F110*SIN($AB$1*N110)+G110*COS($AB$1*N110)</f>
        <v>0</v>
      </c>
      <c r="T110" t="e">
        <f>-F110*COS($AB$1*M110)*COS(N110*$AB$1)-G110*COS($AB$1*M110)*SIN($AB$1*N110)-H110*SIN($AB$1*M110)</f>
        <v>#VALUE!</v>
      </c>
      <c r="W110">
        <f t="shared" si="4"/>
        <v>0</v>
      </c>
    </row>
    <row r="111" spans="1:23">
      <c r="A111" t="s">
        <v>1723</v>
      </c>
      <c r="B111" t="s">
        <v>411</v>
      </c>
      <c r="C111" t="s">
        <v>985</v>
      </c>
      <c r="D111">
        <v>37</v>
      </c>
      <c r="I111" t="s">
        <v>1724</v>
      </c>
      <c r="J111">
        <v>0.9</v>
      </c>
      <c r="K111" s="5" t="str">
        <f>RIGHTB(B111,1)</f>
        <v>S</v>
      </c>
      <c r="L111" s="5" t="str">
        <f>RIGHTB(C111,1)</f>
        <v>W</v>
      </c>
      <c r="M111" s="6">
        <f>IF(AND(K111="S",LEN(B111)&gt;4),-LEFT(B111,4),IF(AND(K111="S",LEN(B111)=4),-LEFT(B111,3),IF(AND(K111="N",LEN(B111)=4),LEFT(B111,3),LEFT(B111,4))))</f>
        <v>-4.5</v>
      </c>
      <c r="N111" s="6">
        <f>IF(AND(L111="W",LEN(C111)=6),-LEFT(C111,5), IF(AND(L111="W",LEN(C111)=5),-LEFT(C111,4), IF(AND(L111="W",LEN(C111)=4), -LEFT(C111,3), IF(AND(L111="E", LEN(C111)=6),LEFT(C111,5), IF(AND(L111="E",LEN(C111)=5), LEFT(C111,4), IF(AND(L111="E",LEN(C111)=4),LEFT(C111,3) ))))))</f>
        <v>-73.900000000000006</v>
      </c>
      <c r="O111">
        <f>(F111^2+G111^2+H111^2)^0.5</f>
        <v>0</v>
      </c>
      <c r="P111" t="e">
        <f>ATAN((R111^2+S111^2)^0.5/T111)/$AB$1</f>
        <v>#DIV/0!</v>
      </c>
      <c r="Q111" t="e">
        <f>ATAN2(R111,S111)/$AB$1+180</f>
        <v>#DIV/0!</v>
      </c>
      <c r="R111">
        <f>-F111*SIN(M111*$AB$1)*COS(N111*$AB$1)-G111*SIN($AB$1*M111)*SIN($AB$1*N111)+H111*COS($AB$1*M111)</f>
        <v>0</v>
      </c>
      <c r="S111">
        <f>-F111*SIN($AB$1*N111)+G111*COS($AB$1*N111)</f>
        <v>0</v>
      </c>
      <c r="T111">
        <f>-F111*COS($AB$1*M111)*COS(N111*$AB$1)-G111*COS($AB$1*M111)*SIN($AB$1*N111)-H111*SIN($AB$1*M111)</f>
        <v>0</v>
      </c>
      <c r="W111">
        <f t="shared" si="4"/>
        <v>0</v>
      </c>
    </row>
    <row r="112" spans="1:23">
      <c r="A112" t="s">
        <v>2452</v>
      </c>
      <c r="I112" t="s">
        <v>2453</v>
      </c>
      <c r="J112" s="36">
        <v>0.89</v>
      </c>
      <c r="K112" s="5" t="str">
        <f>RIGHTB(B112,1)</f>
        <v/>
      </c>
      <c r="L112" s="5" t="str">
        <f>RIGHTB(C112,1)</f>
        <v/>
      </c>
      <c r="M112" s="6" t="str">
        <f>IF(AND(K112="S",LEN(B112)&gt;4),-LEFT(B112,4),IF(AND(K112="S",LEN(B112)=4),-LEFT(B112,3),IF(AND(K112="N",LEN(B112)=4),LEFT(B112,3),LEFT(B112,4))))</f>
        <v/>
      </c>
      <c r="N112" s="6" t="b">
        <f>IF(AND(L112="W",LEN(C112)=6),-LEFT(C112,5), IF(AND(L112="W",LEN(C112)=5),-LEFT(C112,4), IF(AND(L112="W",LEN(C112)=4), -LEFT(C112,3), IF(AND(L112="E", LEN(C112)=6),LEFT(C112,5), IF(AND(L112="E",LEN(C112)=5), LEFT(C112,4), IF(AND(L112="E",LEN(C112)=4),LEFT(C112,3) ))))))</f>
        <v>0</v>
      </c>
      <c r="O112">
        <f>(F112^2+G112^2+H112^2)^0.5</f>
        <v>0</v>
      </c>
      <c r="P112" t="e">
        <f>ATAN((R112^2+S112^2)^0.5/T112)/$AB$1</f>
        <v>#VALUE!</v>
      </c>
      <c r="Q112" t="e">
        <f>ATAN2(R112,S112)/$AB$1+180</f>
        <v>#VALUE!</v>
      </c>
      <c r="R112" t="e">
        <f>-F112*SIN(M112*$AB$1)*COS(N112*$AB$1)-G112*SIN($AB$1*M112)*SIN($AB$1*N112)+H112*COS($AB$1*M112)</f>
        <v>#VALUE!</v>
      </c>
      <c r="S112">
        <f>-F112*SIN($AB$1*N112)+G112*COS($AB$1*N112)</f>
        <v>0</v>
      </c>
      <c r="T112" t="e">
        <f>-F112*COS($AB$1*M112)*COS(N112*$AB$1)-G112*COS($AB$1*M112)*SIN($AB$1*N112)-H112*SIN($AB$1*M112)</f>
        <v>#VALUE!</v>
      </c>
      <c r="W112">
        <f t="shared" si="4"/>
        <v>0</v>
      </c>
    </row>
    <row r="113" spans="1:29">
      <c r="A113" t="s">
        <v>2320</v>
      </c>
      <c r="B113" t="s">
        <v>302</v>
      </c>
      <c r="C113" t="s">
        <v>423</v>
      </c>
      <c r="D113">
        <v>35.5</v>
      </c>
      <c r="I113" t="s">
        <v>2321</v>
      </c>
      <c r="J113" s="36">
        <v>0.89</v>
      </c>
      <c r="K113" s="5" t="str">
        <f>RIGHTB(B113,1)</f>
        <v>N</v>
      </c>
      <c r="L113" s="5" t="str">
        <f>RIGHTB(C113,1)</f>
        <v>W</v>
      </c>
      <c r="M113" s="6" t="str">
        <f>IF(AND(K113="S",LEN(B113)&gt;4),-LEFT(B113,4),IF(AND(K113="S",LEN(B113)=4),-LEFT(B113,3),IF(AND(K113="N",LEN(B113)=4),LEFT(B113,3),LEFT(B113,4))))</f>
        <v>24.0</v>
      </c>
      <c r="N113" s="6">
        <f>IF(AND(L113="W",LEN(C113)=6),-LEFT(C113,5), IF(AND(L113="W",LEN(C113)=5),-LEFT(C113,4), IF(AND(L113="W",LEN(C113)=4), -LEFT(C113,3), IF(AND(L113="E", LEN(C113)=6),LEFT(C113,5), IF(AND(L113="E",LEN(C113)=5), LEFT(C113,4), IF(AND(L113="E",LEN(C113)=4),LEFT(C113,3) ))))))</f>
        <v>-37.200000000000003</v>
      </c>
      <c r="O113">
        <f>(F113^2+G113^2+H113^2)^0.5</f>
        <v>0</v>
      </c>
      <c r="P113" t="e">
        <f>ATAN((R113^2+S113^2)^0.5/T113)/$AB$1</f>
        <v>#DIV/0!</v>
      </c>
      <c r="Q113" t="e">
        <f>ATAN2(R113,S113)/$AB$1+180</f>
        <v>#DIV/0!</v>
      </c>
      <c r="R113">
        <f>-F113*SIN(M113*$AB$1)*COS(N113*$AB$1)-G113*SIN($AB$1*M113)*SIN($AB$1*N113)+H113*COS($AB$1*M113)</f>
        <v>0</v>
      </c>
      <c r="S113">
        <f>-F113*SIN($AB$1*N113)+G113*COS($AB$1*N113)</f>
        <v>0</v>
      </c>
      <c r="T113">
        <f>-F113*COS($AB$1*M113)*COS(N113*$AB$1)-G113*COS($AB$1*M113)*SIN($AB$1*N113)-H113*SIN($AB$1*M113)</f>
        <v>0</v>
      </c>
      <c r="W113">
        <f t="shared" si="4"/>
        <v>0</v>
      </c>
    </row>
    <row r="114" spans="1:29">
      <c r="A114" t="s">
        <v>1959</v>
      </c>
      <c r="B114" t="s">
        <v>619</v>
      </c>
      <c r="C114" t="s">
        <v>620</v>
      </c>
      <c r="D114">
        <v>28.7</v>
      </c>
      <c r="E114">
        <v>14.5</v>
      </c>
      <c r="F114">
        <v>6</v>
      </c>
      <c r="G114">
        <v>-11.9</v>
      </c>
      <c r="H114">
        <v>5.7</v>
      </c>
      <c r="I114" t="s">
        <v>1960</v>
      </c>
      <c r="J114" s="36">
        <v>0.87</v>
      </c>
      <c r="K114" s="5" t="str">
        <f>RIGHTB(B114,1)</f>
        <v>S</v>
      </c>
      <c r="L114" s="5" t="str">
        <f>RIGHTB(C114,1)</f>
        <v>E</v>
      </c>
      <c r="M114" s="6">
        <f>IF(AND(K114="S",LEN(B114)&gt;4),-LEFT(B114,4),IF(AND(K114="S",LEN(B114)=4),-LEFT(B114,3),IF(AND(K114="N",LEN(B114)=4),LEFT(B114,3),LEFT(B114,4))))</f>
        <v>-17.399999999999999</v>
      </c>
      <c r="N114" s="6" t="str">
        <f>IF(AND(L114="W",LEN(C114)=6),-LEFT(C114,5), IF(AND(L114="W",LEN(C114)=5),-LEFT(C114,4), IF(AND(L114="W",LEN(C114)=4), -LEFT(C114,3), IF(AND(L114="E", LEN(C114)=6),LEFT(C114,5), IF(AND(L114="E",LEN(C114)=5), LEFT(C114,4), IF(AND(L114="E",LEN(C114)=4),LEFT(C114,3) ))))))</f>
        <v>138.3</v>
      </c>
      <c r="O114">
        <f>(F114^2+G114^2+H114^2)^0.5</f>
        <v>14.494826663330612</v>
      </c>
      <c r="P114">
        <f>ATAN((R114^2+S114^2)^0.5/T114)/$AB$1</f>
        <v>20.985918111377764</v>
      </c>
      <c r="Q114">
        <f>ATAN2(R114,S114)/$AB$1+180</f>
        <v>250.50707267940169</v>
      </c>
      <c r="R114">
        <f>-F114*SIN(M114*$AB$1)*COS(N114*$AB$1)-G114*SIN($AB$1*M114)*SIN($AB$1*N114)+H114*COS($AB$1*M114)</f>
        <v>1.7322391849688934</v>
      </c>
      <c r="S114">
        <f>-F114*SIN($AB$1*N114)+G114*COS($AB$1*N114)</f>
        <v>4.8936122404147797</v>
      </c>
      <c r="T114">
        <f>-F114*COS($AB$1*M114)*COS(N114*$AB$1)-G114*COS($AB$1*M114)*SIN($AB$1*N114)-H114*SIN($AB$1*M114)</f>
        <v>13.533362725003752</v>
      </c>
      <c r="W114">
        <f t="shared" si="4"/>
        <v>1</v>
      </c>
    </row>
    <row r="115" spans="1:29">
      <c r="A115" t="s">
        <v>2691</v>
      </c>
      <c r="B115" t="s">
        <v>1199</v>
      </c>
      <c r="C115" t="s">
        <v>1200</v>
      </c>
      <c r="I115" t="s">
        <v>2692</v>
      </c>
      <c r="J115" s="36">
        <v>0.86</v>
      </c>
      <c r="K115" s="5" t="str">
        <f>RIGHTB(B115,1)</f>
        <v>N</v>
      </c>
      <c r="L115" s="5" t="str">
        <f>RIGHTB(C115,1)</f>
        <v>E</v>
      </c>
      <c r="M115" s="6" t="str">
        <f>IF(AND(K115="S",LEN(B115)&gt;4),-LEFT(B115,4),IF(AND(K115="S",LEN(B115)=4),-LEFT(B115,3),IF(AND(K115="N",LEN(B115)=4),LEFT(B115,3),LEFT(B115,4))))</f>
        <v>16.7</v>
      </c>
      <c r="N115" s="6" t="str">
        <f>IF(AND(L115="W",LEN(C115)=6),-LEFT(C115,5), IF(AND(L115="W",LEN(C115)=5),-LEFT(C115,4), IF(AND(L115="W",LEN(C115)=4), -LEFT(C115,3), IF(AND(L115="E", LEN(C115)=6),LEFT(C115,5), IF(AND(L115="E",LEN(C115)=5), LEFT(C115,4), IF(AND(L115="E",LEN(C115)=4),LEFT(C115,3) ))))))</f>
        <v>87.5</v>
      </c>
      <c r="O115">
        <f>(F115^2+G115^2+H115^2)^0.5</f>
        <v>0</v>
      </c>
      <c r="P115" t="e">
        <f>ATAN((R115^2+S115^2)^0.5/T115)/$AB$1</f>
        <v>#DIV/0!</v>
      </c>
      <c r="Q115" t="e">
        <f>ATAN2(R115,S115)/$AB$1+180</f>
        <v>#DIV/0!</v>
      </c>
      <c r="R115">
        <f>-F115*SIN(M115*$AB$1)*COS(N115*$AB$1)-G115*SIN($AB$1*M115)*SIN($AB$1*N115)+H115*COS($AB$1*M115)</f>
        <v>0</v>
      </c>
      <c r="S115">
        <f>-F115*SIN($AB$1*N115)+G115*COS($AB$1*N115)</f>
        <v>0</v>
      </c>
      <c r="T115">
        <f>-F115*COS($AB$1*M115)*COS(N115*$AB$1)-G115*COS($AB$1*M115)*SIN($AB$1*N115)-H115*SIN($AB$1*M115)</f>
        <v>0</v>
      </c>
      <c r="W115">
        <f t="shared" si="4"/>
        <v>0</v>
      </c>
    </row>
    <row r="116" spans="1:29">
      <c r="A116" t="s">
        <v>2647</v>
      </c>
      <c r="B116" t="s">
        <v>1163</v>
      </c>
      <c r="C116" t="s">
        <v>1164</v>
      </c>
      <c r="D116" s="35">
        <v>52</v>
      </c>
      <c r="I116" t="s">
        <v>2573</v>
      </c>
      <c r="J116" s="36">
        <v>0.86</v>
      </c>
      <c r="K116" s="5" t="str">
        <f>RIGHTB(B116,1)</f>
        <v>S</v>
      </c>
      <c r="L116" s="5" t="str">
        <f>RIGHTB(C116,1)</f>
        <v>E</v>
      </c>
      <c r="M116" s="6">
        <f>IF(AND(K116="S",LEN(B116)&gt;4),-LEFT(B116,4),IF(AND(K116="S",LEN(B116)=4),-LEFT(B116,3),IF(AND(K116="N",LEN(B116)=4),LEFT(B116,3),LEFT(B116,4))))</f>
        <v>-37.799999999999997</v>
      </c>
      <c r="N116" s="6" t="str">
        <f>IF(AND(L116="W",LEN(C116)=6),-LEFT(C116,5), IF(AND(L116="W",LEN(C116)=5),-LEFT(C116,4), IF(AND(L116="W",LEN(C116)=4), -LEFT(C116,3), IF(AND(L116="E", LEN(C116)=6),LEFT(C116,5), IF(AND(L116="E",LEN(C116)=5), LEFT(C116,4), IF(AND(L116="E",LEN(C116)=4),LEFT(C116,3) ))))))</f>
        <v>39.6</v>
      </c>
      <c r="O116">
        <f>(F116^2+G116^2+H116^2)^0.5</f>
        <v>0</v>
      </c>
      <c r="P116" t="e">
        <f>ATAN((R116^2+S116^2)^0.5/T116)/$AB$1</f>
        <v>#DIV/0!</v>
      </c>
      <c r="Q116" t="e">
        <f>ATAN2(R116,S116)/$AB$1+180</f>
        <v>#DIV/0!</v>
      </c>
      <c r="R116">
        <f>-F116*SIN(M116*$AB$1)*COS(N116*$AB$1)-G116*SIN($AB$1*M116)*SIN($AB$1*N116)+H116*COS($AB$1*M116)</f>
        <v>0</v>
      </c>
      <c r="S116">
        <f>-F116*SIN($AB$1*N116)+G116*COS($AB$1*N116)</f>
        <v>0</v>
      </c>
      <c r="T116">
        <f>-F116*COS($AB$1*M116)*COS(N116*$AB$1)-G116*COS($AB$1*M116)*SIN($AB$1*N116)-H116*SIN($AB$1*M116)</f>
        <v>0</v>
      </c>
      <c r="W116">
        <f t="shared" si="4"/>
        <v>0</v>
      </c>
    </row>
    <row r="117" spans="1:29">
      <c r="A117" t="s">
        <v>2572</v>
      </c>
      <c r="B117" t="s">
        <v>1102</v>
      </c>
      <c r="C117" t="s">
        <v>1103</v>
      </c>
      <c r="I117" t="s">
        <v>2573</v>
      </c>
      <c r="J117" s="36">
        <v>0.86</v>
      </c>
      <c r="K117" s="5" t="str">
        <f>RIGHTB(B117,1)</f>
        <v>N</v>
      </c>
      <c r="L117" s="5" t="str">
        <f>RIGHTB(C117,1)</f>
        <v>E</v>
      </c>
      <c r="M117" s="6" t="str">
        <f>IF(AND(K117="S",LEN(B117)&gt;4),-LEFT(B117,4),IF(AND(K117="S",LEN(B117)=4),-LEFT(B117,3),IF(AND(K117="N",LEN(B117)=4),LEFT(B117,3),LEFT(B117,4))))</f>
        <v>0.4</v>
      </c>
      <c r="N117" s="6" t="str">
        <f>IF(AND(L117="W",LEN(C117)=6),-LEFT(C117,5), IF(AND(L117="W",LEN(C117)=5),-LEFT(C117,4), IF(AND(L117="W",LEN(C117)=4), -LEFT(C117,3), IF(AND(L117="E", LEN(C117)=6),LEFT(C117,5), IF(AND(L117="E",LEN(C117)=5), LEFT(C117,4), IF(AND(L117="E",LEN(C117)=4),LEFT(C117,3) ))))))</f>
        <v>84.8</v>
      </c>
      <c r="O117">
        <f>(F117^2+G117^2+H117^2)^0.5</f>
        <v>0</v>
      </c>
      <c r="P117" t="e">
        <f>ATAN((R117^2+S117^2)^0.5/T117)/$AB$1</f>
        <v>#DIV/0!</v>
      </c>
      <c r="Q117" t="e">
        <f>ATAN2(R117,S117)/$AB$1+180</f>
        <v>#DIV/0!</v>
      </c>
      <c r="R117">
        <f>-F117*SIN(M117*$AB$1)*COS(N117*$AB$1)-G117*SIN($AB$1*M117)*SIN($AB$1*N117)+H117*COS($AB$1*M117)</f>
        <v>0</v>
      </c>
      <c r="S117">
        <f>-F117*SIN($AB$1*N117)+G117*COS($AB$1*N117)</f>
        <v>0</v>
      </c>
      <c r="T117">
        <f>-F117*COS($AB$1*M117)*COS(N117*$AB$1)-G117*COS($AB$1*M117)*SIN($AB$1*N117)-H117*SIN($AB$1*M117)</f>
        <v>0</v>
      </c>
      <c r="W117">
        <f t="shared" si="4"/>
        <v>0</v>
      </c>
    </row>
    <row r="118" spans="1:29">
      <c r="A118" t="s">
        <v>2769</v>
      </c>
      <c r="I118" t="s">
        <v>2770</v>
      </c>
      <c r="J118" s="36">
        <v>0.85</v>
      </c>
      <c r="K118" s="5" t="str">
        <f>RIGHTB(B118,1)</f>
        <v/>
      </c>
      <c r="L118" s="5" t="str">
        <f>RIGHTB(C118,1)</f>
        <v/>
      </c>
      <c r="M118" s="6" t="str">
        <f>IF(AND(K118="S",LEN(B118)&gt;4),-LEFT(B118,4),IF(AND(K118="S",LEN(B118)=4),-LEFT(B118,3),IF(AND(K118="N",LEN(B118)=4),LEFT(B118,3),LEFT(B118,4))))</f>
        <v/>
      </c>
      <c r="N118" s="6" t="b">
        <f>IF(AND(L118="W",LEN(C118)=6),-LEFT(C118,5), IF(AND(L118="W",LEN(C118)=5),-LEFT(C118,4), IF(AND(L118="W",LEN(C118)=4), -LEFT(C118,3), IF(AND(L118="E", LEN(C118)=6),LEFT(C118,5), IF(AND(L118="E",LEN(C118)=5), LEFT(C118,4), IF(AND(L118="E",LEN(C118)=4),LEFT(C118,3) ))))))</f>
        <v>0</v>
      </c>
      <c r="O118">
        <f>(F118^2+G118^2+H118^2)^0.5</f>
        <v>0</v>
      </c>
      <c r="P118" t="e">
        <f>ATAN((R118^2+S118^2)^0.5/T118)/$AB$1</f>
        <v>#VALUE!</v>
      </c>
      <c r="Q118" t="e">
        <f>ATAN2(R118,S118)/$AB$1+180</f>
        <v>#VALUE!</v>
      </c>
      <c r="R118" t="e">
        <f>-F118*SIN(M118*$AB$1)*COS(N118*$AB$1)-G118*SIN($AB$1*M118)*SIN($AB$1*N118)+H118*COS($AB$1*M118)</f>
        <v>#VALUE!</v>
      </c>
      <c r="S118">
        <f>-F118*SIN($AB$1*N118)+G118*COS($AB$1*N118)</f>
        <v>0</v>
      </c>
      <c r="T118" t="e">
        <f>-F118*COS($AB$1*M118)*COS(N118*$AB$1)-G118*COS($AB$1*M118)*SIN($AB$1*N118)-H118*SIN($AB$1*M118)</f>
        <v>#VALUE!</v>
      </c>
      <c r="W118">
        <f t="shared" si="4"/>
        <v>0</v>
      </c>
    </row>
    <row r="119" spans="1:29">
      <c r="A119" t="s">
        <v>1623</v>
      </c>
      <c r="B119" t="s">
        <v>284</v>
      </c>
      <c r="C119" t="s">
        <v>285</v>
      </c>
      <c r="D119">
        <v>52</v>
      </c>
      <c r="E119">
        <v>24.5</v>
      </c>
      <c r="F119">
        <v>19.100000000000001</v>
      </c>
      <c r="G119">
        <v>11</v>
      </c>
      <c r="H119">
        <v>10.7</v>
      </c>
      <c r="I119" t="s">
        <v>2222</v>
      </c>
      <c r="J119" s="36">
        <v>0.85</v>
      </c>
      <c r="K119" s="5" t="str">
        <f>RIGHTB(B119,1)</f>
        <v>N</v>
      </c>
      <c r="L119" s="5" t="str">
        <f>RIGHTB(C119,1)</f>
        <v>W</v>
      </c>
      <c r="M119" s="6" t="str">
        <f>IF(AND(K119="S",LEN(B119)&gt;4),-LEFT(B119,4),IF(AND(K119="S",LEN(B119)=4),-LEFT(B119,3),IF(AND(K119="N",LEN(B119)=4),LEFT(B119,3),LEFT(B119,4))))</f>
        <v>32.0</v>
      </c>
      <c r="N119" s="6">
        <f>IF(AND(L119="W",LEN(C119)=6),-LEFT(C119,5), IF(AND(L119="W",LEN(C119)=5),-LEFT(C119,4), IF(AND(L119="W",LEN(C119)=4), -LEFT(C119,3), IF(AND(L119="E", LEN(C119)=6),LEFT(C119,5), IF(AND(L119="E",LEN(C119)=5), LEFT(C119,4), IF(AND(L119="E",LEN(C119)=4),LEFT(C119,3) ))))))</f>
        <v>-92.9</v>
      </c>
      <c r="O119">
        <f>(F119^2+G119^2+H119^2)^0.5</f>
        <v>24.501020386914501</v>
      </c>
      <c r="P119">
        <f>ATAN((R119^2+S119^2)^0.5/T119)/$AB$1</f>
        <v>79.497668517088826</v>
      </c>
      <c r="Q119">
        <f>ATAN2(R119,S119)/$AB$1+180</f>
        <v>230.23951922744084</v>
      </c>
      <c r="R119">
        <f>-F119*SIN(M119*$AB$1)*COS(N119*$AB$1)-G119*SIN($AB$1*M119)*SIN($AB$1*N119)+H119*COS($AB$1*M119)</f>
        <v>15.407835840021379</v>
      </c>
      <c r="S119">
        <f>-F119*SIN($AB$1*N119)+G119*COS($AB$1*N119)</f>
        <v>18.519017381928016</v>
      </c>
      <c r="T119">
        <f>-F119*COS($AB$1*M119)*COS(N119*$AB$1)-G119*COS($AB$1*M119)*SIN($AB$1*N119)-H119*SIN($AB$1*M119)</f>
        <v>4.4659366245839962</v>
      </c>
      <c r="W119">
        <f t="shared" ref="W119:W139" si="5">IF(O119&lt;&gt;0,1,0)</f>
        <v>1</v>
      </c>
    </row>
    <row r="120" spans="1:29">
      <c r="A120" t="s">
        <v>2560</v>
      </c>
      <c r="I120" t="s">
        <v>2561</v>
      </c>
      <c r="J120" s="36">
        <v>0.83</v>
      </c>
      <c r="K120" s="5" t="str">
        <f>RIGHTB(B120,1)</f>
        <v/>
      </c>
      <c r="L120" s="5" t="str">
        <f>RIGHTB(C120,1)</f>
        <v/>
      </c>
      <c r="M120" s="6" t="str">
        <f>IF(AND(K120="S",LEN(B120)&gt;4),-LEFT(B120,4),IF(AND(K120="S",LEN(B120)=4),-LEFT(B120,3),IF(AND(K120="N",LEN(B120)=4),LEFT(B120,3),LEFT(B120,4))))</f>
        <v/>
      </c>
      <c r="N120" s="6" t="b">
        <f>IF(AND(L120="W",LEN(C120)=6),-LEFT(C120,5), IF(AND(L120="W",LEN(C120)=5),-LEFT(C120,4), IF(AND(L120="W",LEN(C120)=4), -LEFT(C120,3), IF(AND(L120="E", LEN(C120)=6),LEFT(C120,5), IF(AND(L120="E",LEN(C120)=5), LEFT(C120,4), IF(AND(L120="E",LEN(C120)=4),LEFT(C120,3) ))))))</f>
        <v>0</v>
      </c>
      <c r="O120">
        <f>(F120^2+G120^2+H120^2)^0.5</f>
        <v>0</v>
      </c>
      <c r="P120" t="e">
        <f>ATAN((R120^2+S120^2)^0.5/T120)/$AB$1</f>
        <v>#VALUE!</v>
      </c>
      <c r="Q120" t="e">
        <f>ATAN2(R120,S120)/$AB$1+180</f>
        <v>#VALUE!</v>
      </c>
      <c r="R120" t="e">
        <f>-F120*SIN(M120*$AB$1)*COS(N120*$AB$1)-G120*SIN($AB$1*M120)*SIN($AB$1*N120)+H120*COS($AB$1*M120)</f>
        <v>#VALUE!</v>
      </c>
      <c r="S120">
        <f>-F120*SIN($AB$1*N120)+G120*COS($AB$1*N120)</f>
        <v>0</v>
      </c>
      <c r="T120" t="e">
        <f>-F120*COS($AB$1*M120)*COS(N120*$AB$1)-G120*COS($AB$1*M120)*SIN($AB$1*N120)-H120*SIN($AB$1*M120)</f>
        <v>#VALUE!</v>
      </c>
      <c r="W120">
        <f t="shared" si="5"/>
        <v>0</v>
      </c>
    </row>
    <row r="121" spans="1:29">
      <c r="A121" t="s">
        <v>1604</v>
      </c>
      <c r="B121" t="s">
        <v>56</v>
      </c>
      <c r="C121" t="s">
        <v>57</v>
      </c>
      <c r="D121">
        <v>44</v>
      </c>
      <c r="E121">
        <v>16.5</v>
      </c>
      <c r="F121">
        <v>14.4</v>
      </c>
      <c r="G121">
        <v>4.5999999999999996</v>
      </c>
      <c r="H121">
        <v>6.5</v>
      </c>
      <c r="I121" t="s">
        <v>2063</v>
      </c>
      <c r="J121" s="36">
        <v>0.82</v>
      </c>
      <c r="K121" s="5" t="str">
        <f>RIGHTB(B121,1)</f>
        <v>S</v>
      </c>
      <c r="L121" s="5" t="str">
        <f>RIGHTB(C121,1)</f>
        <v>W</v>
      </c>
      <c r="M121" s="6">
        <f>IF(AND(K121="S",LEN(B121)&gt;4),-LEFT(B121,4),IF(AND(K121="S",LEN(B121)=4),-LEFT(B121,3),IF(AND(K121="N",LEN(B121)=4),LEFT(B121,3),LEFT(B121,4))))</f>
        <v>-44.2</v>
      </c>
      <c r="N121" s="6">
        <f>IF(AND(L121="W",LEN(C121)=6),-LEFT(C121,5), IF(AND(L121="W",LEN(C121)=5),-LEFT(C121,4), IF(AND(L121="W",LEN(C121)=4), -LEFT(C121,3), IF(AND(L121="E", LEN(C121)=6),LEFT(C121,5), IF(AND(L121="E",LEN(C121)=5), LEFT(C121,4), IF(AND(L121="E",LEN(C121)=4),LEFT(C121,3) ))))))</f>
        <v>-176.2</v>
      </c>
      <c r="O121">
        <f>(F121^2+G121^2+H121^2)^0.5</f>
        <v>16.455090397806995</v>
      </c>
      <c r="P121">
        <f>ATAN((R121^2+S121^2)^0.5/T121)/$AB$1</f>
        <v>23.841359763572328</v>
      </c>
      <c r="Q121">
        <f>ATAN2(R121,S121)/$AB$1+180</f>
        <v>33.133806281469845</v>
      </c>
      <c r="R121">
        <f>-F121*SIN(M121*$AB$1)*COS(N121*$AB$1)-G121*SIN($AB$1*M121)*SIN($AB$1*N121)+H121*COS($AB$1*M121)</f>
        <v>-5.5697247939636849</v>
      </c>
      <c r="S121">
        <f>-F121*SIN($AB$1*N121)+G121*COS($AB$1*N121)</f>
        <v>-3.6355425870936871</v>
      </c>
      <c r="T121">
        <f>-F121*COS($AB$1*M121)*COS(N121*$AB$1)-G121*COS($AB$1*M121)*SIN($AB$1*N121)-H121*SIN($AB$1*M121)</f>
        <v>15.050946675107657</v>
      </c>
      <c r="W121">
        <f t="shared" si="5"/>
        <v>1</v>
      </c>
    </row>
    <row r="122" spans="1:29">
      <c r="A122" t="s">
        <v>2655</v>
      </c>
      <c r="B122" t="s">
        <v>376</v>
      </c>
      <c r="C122" t="s">
        <v>1172</v>
      </c>
      <c r="I122" t="s">
        <v>2656</v>
      </c>
      <c r="J122" s="36">
        <v>0.81</v>
      </c>
      <c r="K122" s="5" t="str">
        <f>RIGHTB(B122,1)</f>
        <v>N</v>
      </c>
      <c r="L122" s="5" t="str">
        <f>RIGHTB(C122,1)</f>
        <v>E</v>
      </c>
      <c r="M122" s="6" t="str">
        <f>IF(AND(K122="S",LEN(B122)&gt;4),-LEFT(B122,4),IF(AND(K122="S",LEN(B122)=4),-LEFT(B122,3),IF(AND(K122="N",LEN(B122)=4),LEFT(B122,3),LEFT(B122,4))))</f>
        <v>0.8</v>
      </c>
      <c r="N122" s="6" t="str">
        <f>IF(AND(L122="W",LEN(C122)=6),-LEFT(C122,5), IF(AND(L122="W",LEN(C122)=5),-LEFT(C122,4), IF(AND(L122="W",LEN(C122)=4), -LEFT(C122,3), IF(AND(L122="E", LEN(C122)=6),LEFT(C122,5), IF(AND(L122="E",LEN(C122)=5), LEFT(C122,4), IF(AND(L122="E",LEN(C122)=4),LEFT(C122,3) ))))))</f>
        <v>97.6</v>
      </c>
      <c r="O122">
        <f>(F122^2+G122^2+H122^2)^0.5</f>
        <v>0</v>
      </c>
      <c r="P122" t="e">
        <f>ATAN((R122^2+S122^2)^0.5/T122)/$AB$1</f>
        <v>#DIV/0!</v>
      </c>
      <c r="Q122" t="e">
        <f>ATAN2(R122,S122)/$AB$1+180</f>
        <v>#DIV/0!</v>
      </c>
      <c r="R122">
        <f>-F122*SIN(M122*$AB$1)*COS(N122*$AB$1)-G122*SIN($AB$1*M122)*SIN($AB$1*N122)+H122*COS($AB$1*M122)</f>
        <v>0</v>
      </c>
      <c r="S122">
        <f>-F122*SIN($AB$1*N122)+G122*COS($AB$1*N122)</f>
        <v>0</v>
      </c>
      <c r="T122">
        <f>-F122*COS($AB$1*M122)*COS(N122*$AB$1)-G122*COS($AB$1*M122)*SIN($AB$1*N122)-H122*SIN($AB$1*M122)</f>
        <v>0</v>
      </c>
      <c r="W122">
        <f t="shared" si="5"/>
        <v>0</v>
      </c>
    </row>
    <row r="123" spans="1:29">
      <c r="A123" t="s">
        <v>1576</v>
      </c>
      <c r="B123" t="s">
        <v>591</v>
      </c>
      <c r="C123" t="s">
        <v>592</v>
      </c>
      <c r="D123">
        <v>38</v>
      </c>
      <c r="E123">
        <v>24.2</v>
      </c>
      <c r="F123">
        <v>-6.6</v>
      </c>
      <c r="G123">
        <v>-22.7</v>
      </c>
      <c r="H123">
        <v>-5.3</v>
      </c>
      <c r="I123" t="s">
        <v>1939</v>
      </c>
      <c r="J123" s="36">
        <v>0.79</v>
      </c>
      <c r="K123" s="5" t="str">
        <f>RIGHTB(B123,1)</f>
        <v>N</v>
      </c>
      <c r="L123" s="5" t="str">
        <f>RIGHTB(C123,1)</f>
        <v>E</v>
      </c>
      <c r="M123" s="6" t="str">
        <f>IF(AND(K123="S",LEN(B123)&gt;4),-LEFT(B123,4),IF(AND(K123="S",LEN(B123)=4),-LEFT(B123,3),IF(AND(K123="N",LEN(B123)=4),LEFT(B123,3),LEFT(B123,4))))</f>
        <v>6.2</v>
      </c>
      <c r="N123" s="6" t="str">
        <f>IF(AND(L123="W",LEN(C123)=6),-LEFT(C123,5), IF(AND(L123="W",LEN(C123)=5),-LEFT(C123,4), IF(AND(L123="W",LEN(C123)=4), -LEFT(C123,3), IF(AND(L123="E", LEN(C123)=6),LEFT(C123,5), IF(AND(L123="E",LEN(C123)=5), LEFT(C123,4), IF(AND(L123="E",LEN(C123)=4),LEFT(C123,3) ))))))</f>
        <v>60.4</v>
      </c>
      <c r="O123">
        <f>(F123^2+G123^2+H123^2)^0.5</f>
        <v>24.22684461501332</v>
      </c>
      <c r="P123">
        <f>ATAN((R123^2+S123^2)^0.5/T123)/$AB$1</f>
        <v>14.685185873911191</v>
      </c>
      <c r="Q123">
        <f>ATAN2(R123,S123)/$AB$1+180</f>
        <v>63.031320825274364</v>
      </c>
      <c r="R123">
        <f>-F123*SIN(M123*$AB$1)*COS(N123*$AB$1)-G123*SIN($AB$1*M123)*SIN($AB$1*N123)+H123*COS($AB$1*M123)</f>
        <v>-2.785279394651071</v>
      </c>
      <c r="S123">
        <f>-F123*SIN($AB$1*N123)+G123*COS($AB$1*N123)</f>
        <v>-5.4738138374205283</v>
      </c>
      <c r="T123">
        <f>-F123*COS($AB$1*M123)*COS(N123*$AB$1)-G123*COS($AB$1*M123)*SIN($AB$1*N123)-H123*SIN($AB$1*M123)</f>
        <v>23.435434298663974</v>
      </c>
      <c r="W123">
        <f t="shared" si="5"/>
        <v>1</v>
      </c>
    </row>
    <row r="124" spans="1:29" s="9" customFormat="1">
      <c r="A124" t="s">
        <v>2479</v>
      </c>
      <c r="B124"/>
      <c r="C124"/>
      <c r="D124"/>
      <c r="E124"/>
      <c r="F124"/>
      <c r="G124"/>
      <c r="H124"/>
      <c r="I124" t="s">
        <v>2480</v>
      </c>
      <c r="J124" s="36">
        <v>0.77</v>
      </c>
      <c r="K124" s="5" t="str">
        <f>RIGHTB(B124,1)</f>
        <v/>
      </c>
      <c r="L124" s="5" t="str">
        <f>RIGHTB(C124,1)</f>
        <v/>
      </c>
      <c r="M124" s="6" t="str">
        <f>IF(AND(K124="S",LEN(B124)&gt;4),-LEFT(B124,4),IF(AND(K124="S",LEN(B124)=4),-LEFT(B124,3),IF(AND(K124="N",LEN(B124)=4),LEFT(B124,3),LEFT(B124,4))))</f>
        <v/>
      </c>
      <c r="N124" s="6" t="b">
        <f>IF(AND(L124="W",LEN(C124)=6),-LEFT(C124,5), IF(AND(L124="W",LEN(C124)=5),-LEFT(C124,4), IF(AND(L124="W",LEN(C124)=4), -LEFT(C124,3), IF(AND(L124="E", LEN(C124)=6),LEFT(C124,5), IF(AND(L124="E",LEN(C124)=5), LEFT(C124,4), IF(AND(L124="E",LEN(C124)=4),LEFT(C124,3) ))))))</f>
        <v>0</v>
      </c>
      <c r="O124">
        <f>(F124^2+G124^2+H124^2)^0.5</f>
        <v>0</v>
      </c>
      <c r="P124" t="e">
        <f>ATAN((R124^2+S124^2)^0.5/T124)/$AB$1</f>
        <v>#VALUE!</v>
      </c>
      <c r="Q124" t="e">
        <f>ATAN2(R124,S124)/$AB$1+180</f>
        <v>#VALUE!</v>
      </c>
      <c r="R124" t="e">
        <f>-F124*SIN(M124*$AB$1)*COS(N124*$AB$1)-G124*SIN($AB$1*M124)*SIN($AB$1*N124)+H124*COS($AB$1*M124)</f>
        <v>#VALUE!</v>
      </c>
      <c r="S124">
        <f>-F124*SIN($AB$1*N124)+G124*COS($AB$1*N124)</f>
        <v>0</v>
      </c>
      <c r="T124" t="e">
        <f>-F124*COS($AB$1*M124)*COS(N124*$AB$1)-G124*COS($AB$1*M124)*SIN($AB$1*N124)-H124*SIN($AB$1*M124)</f>
        <v>#VALUE!</v>
      </c>
      <c r="U124"/>
      <c r="V124"/>
      <c r="W124">
        <f t="shared" si="5"/>
        <v>0</v>
      </c>
      <c r="X124"/>
      <c r="Y124"/>
      <c r="Z124"/>
      <c r="AA124"/>
      <c r="AB124"/>
      <c r="AC124"/>
    </row>
    <row r="125" spans="1:29">
      <c r="A125" t="s">
        <v>2251</v>
      </c>
      <c r="B125" t="s">
        <v>322</v>
      </c>
      <c r="C125" t="s">
        <v>323</v>
      </c>
      <c r="D125">
        <v>34.200000000000003</v>
      </c>
      <c r="I125" t="s">
        <v>2252</v>
      </c>
      <c r="J125" s="36">
        <v>0.76</v>
      </c>
      <c r="K125" s="5" t="str">
        <f>RIGHTB(B125,1)</f>
        <v>N</v>
      </c>
      <c r="L125" s="5" t="str">
        <f>RIGHTB(C125,1)</f>
        <v>W</v>
      </c>
      <c r="M125" s="6" t="str">
        <f>IF(AND(K125="S",LEN(B125)&gt;4),-LEFT(B125,4),IF(AND(K125="S",LEN(B125)=4),-LEFT(B125,3),IF(AND(K125="N",LEN(B125)=4),LEFT(B125,3),LEFT(B125,4))))</f>
        <v>54.9</v>
      </c>
      <c r="N125" s="6">
        <f>IF(AND(L125="W",LEN(C125)=6),-LEFT(C125,5), IF(AND(L125="W",LEN(C125)=5),-LEFT(C125,4), IF(AND(L125="W",LEN(C125)=4), -LEFT(C125,3), IF(AND(L125="E", LEN(C125)=6),LEFT(C125,5), IF(AND(L125="E",LEN(C125)=5), LEFT(C125,4), IF(AND(L125="E",LEN(C125)=4),LEFT(C125,3) ))))))</f>
        <v>-152.69999999999999</v>
      </c>
      <c r="O125">
        <f>(F125^2+G125^2+H125^2)^0.5</f>
        <v>0</v>
      </c>
      <c r="P125" t="e">
        <f>ATAN((R125^2+S125^2)^0.5/T125)/$AB$1</f>
        <v>#DIV/0!</v>
      </c>
      <c r="Q125" t="e">
        <f>ATAN2(R125,S125)/$AB$1+180</f>
        <v>#DIV/0!</v>
      </c>
      <c r="R125">
        <f>-F125*SIN(M125*$AB$1)*COS(N125*$AB$1)-G125*SIN($AB$1*M125)*SIN($AB$1*N125)+H125*COS($AB$1*M125)</f>
        <v>0</v>
      </c>
      <c r="S125">
        <f>-F125*SIN($AB$1*N125)+G125*COS($AB$1*N125)</f>
        <v>0</v>
      </c>
      <c r="T125">
        <f>-F125*COS($AB$1*M125)*COS(N125*$AB$1)-G125*COS($AB$1*M125)*SIN($AB$1*N125)-H125*SIN($AB$1*M125)</f>
        <v>0</v>
      </c>
      <c r="W125">
        <f t="shared" si="5"/>
        <v>0</v>
      </c>
    </row>
    <row r="126" spans="1:29">
      <c r="A126" t="s">
        <v>1627</v>
      </c>
      <c r="B126" t="s">
        <v>312</v>
      </c>
      <c r="C126" t="s">
        <v>313</v>
      </c>
      <c r="D126">
        <v>34</v>
      </c>
      <c r="E126">
        <v>12.2</v>
      </c>
      <c r="F126">
        <v>-6.9</v>
      </c>
      <c r="G126">
        <v>5.3</v>
      </c>
      <c r="H126">
        <v>8.5</v>
      </c>
      <c r="I126" t="s">
        <v>2115</v>
      </c>
      <c r="J126" s="36">
        <v>0.75</v>
      </c>
      <c r="K126" s="5" t="str">
        <f>RIGHTB(B126,1)</f>
        <v>S</v>
      </c>
      <c r="L126" s="5" t="str">
        <f>RIGHTB(C126,1)</f>
        <v>E</v>
      </c>
      <c r="M126" s="6">
        <f>IF(AND(K126="S",LEN(B126)&gt;4),-LEFT(B126,4),IF(AND(K126="S",LEN(B126)=4),-LEFT(B126,3),IF(AND(K126="N",LEN(B126)=4),LEFT(B126,3),LEFT(B126,4))))</f>
        <v>-67.7</v>
      </c>
      <c r="N126" s="6" t="str">
        <f>IF(AND(L126="W",LEN(C126)=6),-LEFT(C126,5), IF(AND(L126="W",LEN(C126)=5),-LEFT(C126,4), IF(AND(L126="W",LEN(C126)=4), -LEFT(C126,3), IF(AND(L126="E", LEN(C126)=6),LEFT(C126,5), IF(AND(L126="E",LEN(C126)=5), LEFT(C126,4), IF(AND(L126="E",LEN(C126)=4),LEFT(C126,3) ))))))</f>
        <v>18.3</v>
      </c>
      <c r="O126">
        <f>(F126^2+G126^2+H126^2)^0.5</f>
        <v>12.163469899662678</v>
      </c>
      <c r="P126">
        <f>ATAN((R126^2+S126^2)^0.5/T126)/$AB$1</f>
        <v>36.965086823833566</v>
      </c>
      <c r="Q126">
        <f>ATAN2(R126,S126)/$AB$1+180</f>
        <v>280.20610982081467</v>
      </c>
      <c r="R126">
        <f>-F126*SIN(M126*$AB$1)*COS(N126*$AB$1)-G126*SIN($AB$1*M126)*SIN($AB$1*N126)+H126*COS($AB$1*M126)</f>
        <v>-1.2960076071051976</v>
      </c>
      <c r="S126">
        <f>-F126*SIN($AB$1*N126)+G126*COS($AB$1*N126)</f>
        <v>7.1985029776325717</v>
      </c>
      <c r="T126">
        <f>-F126*COS($AB$1*M126)*COS(N126*$AB$1)-G126*COS($AB$1*M126)*SIN($AB$1*N126)-H126*SIN($AB$1*M126)</f>
        <v>9.718637721581171</v>
      </c>
      <c r="W126">
        <f t="shared" si="5"/>
        <v>1</v>
      </c>
    </row>
    <row r="127" spans="1:29">
      <c r="A127" t="s">
        <v>2114</v>
      </c>
      <c r="B127" t="s">
        <v>113</v>
      </c>
      <c r="C127" t="s">
        <v>114</v>
      </c>
      <c r="E127">
        <v>17</v>
      </c>
      <c r="F127">
        <v>-2.4</v>
      </c>
      <c r="G127">
        <v>5.5</v>
      </c>
      <c r="H127">
        <v>15.9</v>
      </c>
      <c r="I127" t="s">
        <v>2115</v>
      </c>
      <c r="J127" s="36">
        <v>0.75</v>
      </c>
      <c r="K127" s="5" t="str">
        <f>RIGHTB(B127,1)</f>
        <v>S</v>
      </c>
      <c r="L127" s="5" t="str">
        <f>RIGHTB(C127,1)</f>
        <v>W</v>
      </c>
      <c r="M127" s="6">
        <f>IF(AND(K127="S",LEN(B127)&gt;4),-LEFT(B127,4),IF(AND(K127="S",LEN(B127)=4),-LEFT(B127,3),IF(AND(K127="N",LEN(B127)=4),LEFT(B127,3),LEFT(B127,4))))</f>
        <v>-41.5</v>
      </c>
      <c r="N127" s="6">
        <f>IF(AND(L127="W",LEN(C127)=6),-LEFT(C127,5), IF(AND(L127="W",LEN(C127)=5),-LEFT(C127,4), IF(AND(L127="W",LEN(C127)=4), -LEFT(C127,3), IF(AND(L127="E", LEN(C127)=6),LEFT(C127,5), IF(AND(L127="E",LEN(C127)=5), LEFT(C127,4), IF(AND(L127="E",LEN(C127)=4),LEFT(C127,3) ))))))</f>
        <v>-21.9</v>
      </c>
      <c r="O127">
        <f>(F127^2+G127^2+H127^2)^0.5</f>
        <v>16.994705057752547</v>
      </c>
      <c r="P127">
        <f>ATAN((R127^2+S127^2)^0.5/T127)/$AB$1</f>
        <v>36.052358903884183</v>
      </c>
      <c r="Q127">
        <f>ATAN2(R127,S127)/$AB$1+180</f>
        <v>204.87987955181248</v>
      </c>
      <c r="R127">
        <f>-F127*SIN(M127*$AB$1)*COS(N127*$AB$1)-G127*SIN($AB$1*M127)*SIN($AB$1*N127)+H127*COS($AB$1*M127)</f>
        <v>9.073548489344045</v>
      </c>
      <c r="S127">
        <f>-F127*SIN($AB$1*N127)+G127*COS($AB$1*N127)</f>
        <v>4.2079287183088576</v>
      </c>
      <c r="T127">
        <f>-F127*COS($AB$1*M127)*COS(N127*$AB$1)-G127*COS($AB$1*M127)*SIN($AB$1*N127)-H127*SIN($AB$1*M127)</f>
        <v>13.739870949654293</v>
      </c>
      <c r="W127">
        <f t="shared" si="5"/>
        <v>1</v>
      </c>
    </row>
    <row r="128" spans="1:29">
      <c r="A128" t="s">
        <v>2632</v>
      </c>
      <c r="I128" t="s">
        <v>2633</v>
      </c>
      <c r="J128" s="36">
        <v>0.74</v>
      </c>
      <c r="K128" s="5" t="str">
        <f>RIGHTB(B128,1)</f>
        <v/>
      </c>
      <c r="L128" s="5" t="str">
        <f>RIGHTB(C128,1)</f>
        <v/>
      </c>
      <c r="M128" s="6" t="str">
        <f>IF(AND(K128="S",LEN(B128)&gt;4),-LEFT(B128,4),IF(AND(K128="S",LEN(B128)=4),-LEFT(B128,3),IF(AND(K128="N",LEN(B128)=4),LEFT(B128,3),LEFT(B128,4))))</f>
        <v/>
      </c>
      <c r="N128" s="6" t="b">
        <f>IF(AND(L128="W",LEN(C128)=6),-LEFT(C128,5), IF(AND(L128="W",LEN(C128)=5),-LEFT(C128,4), IF(AND(L128="W",LEN(C128)=4), -LEFT(C128,3), IF(AND(L128="E", LEN(C128)=6),LEFT(C128,5), IF(AND(L128="E",LEN(C128)=5), LEFT(C128,4), IF(AND(L128="E",LEN(C128)=4),LEFT(C128,3) ))))))</f>
        <v>0</v>
      </c>
      <c r="O128">
        <f>(F128^2+G128^2+H128^2)^0.5</f>
        <v>0</v>
      </c>
      <c r="P128" t="e">
        <f>ATAN((R128^2+S128^2)^0.5/T128)/$AB$1</f>
        <v>#VALUE!</v>
      </c>
      <c r="Q128" t="e">
        <f>ATAN2(R128,S128)/$AB$1+180</f>
        <v>#VALUE!</v>
      </c>
      <c r="R128" t="e">
        <f>-F128*SIN(M128*$AB$1)*COS(N128*$AB$1)-G128*SIN($AB$1*M128)*SIN($AB$1*N128)+H128*COS($AB$1*M128)</f>
        <v>#VALUE!</v>
      </c>
      <c r="S128">
        <f>-F128*SIN($AB$1*N128)+G128*COS($AB$1*N128)</f>
        <v>0</v>
      </c>
      <c r="T128" t="e">
        <f>-F128*COS($AB$1*M128)*COS(N128*$AB$1)-G128*COS($AB$1*M128)*SIN($AB$1*N128)-H128*SIN($AB$1*M128)</f>
        <v>#VALUE!</v>
      </c>
      <c r="W128">
        <f t="shared" si="5"/>
        <v>0</v>
      </c>
    </row>
    <row r="129" spans="1:23">
      <c r="A129" t="s">
        <v>2697</v>
      </c>
      <c r="B129" t="s">
        <v>1203</v>
      </c>
      <c r="C129" t="s">
        <v>1204</v>
      </c>
      <c r="I129" t="s">
        <v>2257</v>
      </c>
      <c r="J129" s="36">
        <v>0.73</v>
      </c>
      <c r="K129" s="5" t="str">
        <f>RIGHTB(B129,1)</f>
        <v>S</v>
      </c>
      <c r="L129" s="5" t="str">
        <f>RIGHTB(C129,1)</f>
        <v>E</v>
      </c>
      <c r="M129" s="6">
        <f>IF(AND(K129="S",LEN(B129)&gt;4),-LEFT(B129,4),IF(AND(K129="S",LEN(B129)=4),-LEFT(B129,3),IF(AND(K129="N",LEN(B129)=4),LEFT(B129,3),LEFT(B129,4))))</f>
        <v>-15</v>
      </c>
      <c r="N129" s="6" t="str">
        <f>IF(AND(L129="W",LEN(C129)=6),-LEFT(C129,5), IF(AND(L129="W",LEN(C129)=5),-LEFT(C129,4), IF(AND(L129="W",LEN(C129)=4), -LEFT(C129,3), IF(AND(L129="E", LEN(C129)=6),LEFT(C129,5), IF(AND(L129="E",LEN(C129)=5), LEFT(C129,4), IF(AND(L129="E",LEN(C129)=4),LEFT(C129,3) ))))))</f>
        <v>94.2</v>
      </c>
      <c r="O129">
        <f>(F129^2+G129^2+H129^2)^0.5</f>
        <v>0</v>
      </c>
      <c r="P129" t="e">
        <f>ATAN((R129^2+S129^2)^0.5/T129)/$AB$1</f>
        <v>#DIV/0!</v>
      </c>
      <c r="Q129" t="e">
        <f>ATAN2(R129,S129)/$AB$1+180</f>
        <v>#DIV/0!</v>
      </c>
      <c r="R129">
        <f>-F129*SIN(M129*$AB$1)*COS(N129*$AB$1)-G129*SIN($AB$1*M129)*SIN($AB$1*N129)+H129*COS($AB$1*M129)</f>
        <v>0</v>
      </c>
      <c r="S129">
        <f>-F129*SIN($AB$1*N129)+G129*COS($AB$1*N129)</f>
        <v>0</v>
      </c>
      <c r="T129">
        <f>-F129*COS($AB$1*M129)*COS(N129*$AB$1)-G129*COS($AB$1*M129)*SIN($AB$1*N129)-H129*SIN($AB$1*M129)</f>
        <v>0</v>
      </c>
      <c r="W129">
        <f t="shared" si="5"/>
        <v>0</v>
      </c>
    </row>
    <row r="130" spans="1:23">
      <c r="A130" t="s">
        <v>2679</v>
      </c>
      <c r="B130" t="s">
        <v>1190</v>
      </c>
      <c r="C130" t="s">
        <v>932</v>
      </c>
      <c r="I130" t="s">
        <v>2257</v>
      </c>
      <c r="J130" s="36">
        <v>0.73</v>
      </c>
      <c r="K130" s="5" t="str">
        <f>RIGHTB(B130,1)</f>
        <v>N</v>
      </c>
      <c r="L130" s="5" t="str">
        <f>RIGHTB(C130,1)</f>
        <v>W</v>
      </c>
      <c r="M130" s="6" t="str">
        <f>IF(AND(K130="S",LEN(B130)&gt;4),-LEFT(B130,4),IF(AND(K130="S",LEN(B130)=4),-LEFT(B130,3),IF(AND(K130="N",LEN(B130)=4),LEFT(B130,3),LEFT(B130,4))))</f>
        <v>62.7</v>
      </c>
      <c r="N130" s="6">
        <f>IF(AND(L130="W",LEN(C130)=6),-LEFT(C130,5), IF(AND(L130="W",LEN(C130)=5),-LEFT(C130,4), IF(AND(L130="W",LEN(C130)=4), -LEFT(C130,3), IF(AND(L130="E", LEN(C130)=6),LEFT(C130,5), IF(AND(L130="E",LEN(C130)=5), LEFT(C130,4), IF(AND(L130="E",LEN(C130)=4),LEFT(C130,3) ))))))</f>
        <v>-49.9</v>
      </c>
      <c r="O130">
        <f>(F130^2+G130^2+H130^2)^0.5</f>
        <v>0</v>
      </c>
      <c r="P130" t="e">
        <f>ATAN((R130^2+S130^2)^0.5/T130)/$AB$1</f>
        <v>#DIV/0!</v>
      </c>
      <c r="Q130" t="e">
        <f>ATAN2(R130,S130)/$AB$1+180</f>
        <v>#DIV/0!</v>
      </c>
      <c r="R130">
        <f>-F130*SIN(M130*$AB$1)*COS(N130*$AB$1)-G130*SIN($AB$1*M130)*SIN($AB$1*N130)+H130*COS($AB$1*M130)</f>
        <v>0</v>
      </c>
      <c r="S130">
        <f>-F130*SIN($AB$1*N130)+G130*COS($AB$1*N130)</f>
        <v>0</v>
      </c>
      <c r="T130">
        <f>-F130*COS($AB$1*M130)*COS(N130*$AB$1)-G130*COS($AB$1*M130)*SIN($AB$1*N130)-H130*SIN($AB$1*M130)</f>
        <v>0</v>
      </c>
      <c r="W130">
        <f t="shared" si="5"/>
        <v>0</v>
      </c>
    </row>
    <row r="131" spans="1:23">
      <c r="A131" t="s">
        <v>1629</v>
      </c>
      <c r="B131" t="s">
        <v>329</v>
      </c>
      <c r="C131" t="s">
        <v>330</v>
      </c>
      <c r="D131">
        <v>32.4</v>
      </c>
      <c r="E131">
        <v>19.100000000000001</v>
      </c>
      <c r="F131">
        <v>-18.899999999999999</v>
      </c>
      <c r="G131">
        <v>2.6</v>
      </c>
      <c r="H131">
        <v>0.3</v>
      </c>
      <c r="I131" t="s">
        <v>2257</v>
      </c>
      <c r="J131" s="36">
        <v>0.73</v>
      </c>
      <c r="K131" s="5" t="str">
        <f>RIGHTB(B131,1)</f>
        <v>S</v>
      </c>
      <c r="L131" s="5" t="str">
        <f>RIGHTB(C131,1)</f>
        <v>E</v>
      </c>
      <c r="M131" s="6">
        <f>IF(AND(K131="S",LEN(B131)&gt;4),-LEFT(B131,4),IF(AND(K131="S",LEN(B131)=4),-LEFT(B131,3),IF(AND(K131="N",LEN(B131)=4),LEFT(B131,3),LEFT(B131,4))))</f>
        <v>-44.7</v>
      </c>
      <c r="N131" s="6" t="str">
        <f>IF(AND(L131="W",LEN(C131)=6),-LEFT(C131,5), IF(AND(L131="W",LEN(C131)=5),-LEFT(C131,4), IF(AND(L131="W",LEN(C131)=4), -LEFT(C131,3), IF(AND(L131="E", LEN(C131)=6),LEFT(C131,5), IF(AND(L131="E",LEN(C131)=5), LEFT(C131,4), IF(AND(L131="E",LEN(C131)=4),LEFT(C131,3) ))))))</f>
        <v>25.7</v>
      </c>
      <c r="O131">
        <f>(F131^2+G131^2+H131^2)^0.5</f>
        <v>19.080356390801505</v>
      </c>
      <c r="P131">
        <f>ATAN((R131^2+S131^2)^0.5/T131)/$AB$1</f>
        <v>52.879942136365699</v>
      </c>
      <c r="Q131">
        <f>ATAN2(R131,S131)/$AB$1+180</f>
        <v>316.15519903143985</v>
      </c>
      <c r="R131">
        <f>-F131*SIN(M131*$AB$1)*COS(N131*$AB$1)-G131*SIN($AB$1*M131)*SIN($AB$1*N131)+H131*COS($AB$1*M131)</f>
        <v>-10.972735038532681</v>
      </c>
      <c r="S131">
        <f>-F131*SIN($AB$1*N131)+G131*COS($AB$1*N131)</f>
        <v>10.538956953938142</v>
      </c>
      <c r="T131">
        <f>-F131*COS($AB$1*M131)*COS(N131*$AB$1)-G131*COS($AB$1*M131)*SIN($AB$1*N131)-H131*SIN($AB$1*M131)</f>
        <v>11.514750196908139</v>
      </c>
      <c r="W131">
        <f t="shared" si="5"/>
        <v>1</v>
      </c>
    </row>
    <row r="132" spans="1:23">
      <c r="A132" t="s">
        <v>1773</v>
      </c>
      <c r="B132" t="s">
        <v>428</v>
      </c>
      <c r="C132" t="s">
        <v>738</v>
      </c>
      <c r="D132">
        <v>39.4</v>
      </c>
      <c r="E132">
        <v>15.2</v>
      </c>
      <c r="F132">
        <v>14</v>
      </c>
      <c r="G132">
        <v>-5.8</v>
      </c>
      <c r="H132">
        <v>1.7</v>
      </c>
      <c r="I132" t="s">
        <v>1774</v>
      </c>
      <c r="J132" s="36">
        <v>0.72</v>
      </c>
      <c r="K132" s="5" t="str">
        <f>RIGHTB(B132,1)</f>
        <v>N</v>
      </c>
      <c r="L132" s="5" t="str">
        <f>RIGHTB(C132,1)</f>
        <v>E</v>
      </c>
      <c r="M132" s="6" t="str">
        <f>IF(AND(K132="S",LEN(B132)&gt;4),-LEFT(B132,4),IF(AND(K132="S",LEN(B132)=4),-LEFT(B132,3),IF(AND(K132="N",LEN(B132)=4),LEFT(B132,3),LEFT(B132,4))))</f>
        <v>5.3</v>
      </c>
      <c r="N132" s="6" t="str">
        <f>IF(AND(L132="W",LEN(C132)=6),-LEFT(C132,5), IF(AND(L132="W",LEN(C132)=5),-LEFT(C132,4), IF(AND(L132="W",LEN(C132)=4), -LEFT(C132,3), IF(AND(L132="E", LEN(C132)=6),LEFT(C132,5), IF(AND(L132="E",LEN(C132)=5), LEFT(C132,4), IF(AND(L132="E",LEN(C132)=4),LEFT(C132,3) ))))))</f>
        <v>115.2</v>
      </c>
      <c r="O132">
        <f>(F132^2+G132^2+H132^2)^0.5</f>
        <v>15.248934388999121</v>
      </c>
      <c r="P132">
        <f>ATAN((R132^2+S132^2)^0.5/T132)/$AB$1</f>
        <v>43.811501095084438</v>
      </c>
      <c r="Q132">
        <f>ATAN2(R132,S132)/$AB$1+180</f>
        <v>104.97663764128878</v>
      </c>
      <c r="R132">
        <f>-F132*SIN(M132*$AB$1)*COS(N132*$AB$1)-G132*SIN($AB$1*M132)*SIN($AB$1*N132)+H132*COS($AB$1*M132)</f>
        <v>2.7281053097810104</v>
      </c>
      <c r="S132">
        <f>-F132*SIN($AB$1*N132)+G132*COS($AB$1*N132)</f>
        <v>-10.198058844091001</v>
      </c>
      <c r="T132">
        <f>-F132*COS($AB$1*M132)*COS(N132*$AB$1)-G132*COS($AB$1*M132)*SIN($AB$1*N132)-H132*SIN($AB$1*M132)</f>
        <v>11.003955526591426</v>
      </c>
      <c r="W132">
        <f t="shared" si="5"/>
        <v>1</v>
      </c>
    </row>
    <row r="133" spans="1:23">
      <c r="A133" t="s">
        <v>2737</v>
      </c>
      <c r="B133" t="s">
        <v>1220</v>
      </c>
      <c r="C133" t="s">
        <v>1221</v>
      </c>
      <c r="I133" t="s">
        <v>2738</v>
      </c>
      <c r="J133" s="36">
        <v>0.71</v>
      </c>
      <c r="K133" s="5" t="str">
        <f>RIGHTB(B133,1)</f>
        <v>S</v>
      </c>
      <c r="L133" s="5" t="str">
        <f>RIGHTB(C133,1)</f>
        <v>E</v>
      </c>
      <c r="M133" s="6">
        <f>IF(AND(K133="S",LEN(B133)&gt;4),-LEFT(B133,4),IF(AND(K133="S",LEN(B133)=4),-LEFT(B133,3),IF(AND(K133="N",LEN(B133)=4),LEFT(B133,3),LEFT(B133,4))))</f>
        <v>-59.8</v>
      </c>
      <c r="N133" s="6" t="str">
        <f>IF(AND(L133="W",LEN(C133)=6),-LEFT(C133,5), IF(AND(L133="W",LEN(C133)=5),-LEFT(C133,4), IF(AND(L133="W",LEN(C133)=4), -LEFT(C133,3), IF(AND(L133="E", LEN(C133)=6),LEFT(C133,5), IF(AND(L133="E",LEN(C133)=5), LEFT(C133,4), IF(AND(L133="E",LEN(C133)=4),LEFT(C133,3) ))))))</f>
        <v>175.8</v>
      </c>
      <c r="O133">
        <f>(F133^2+G133^2+H133^2)^0.5</f>
        <v>0</v>
      </c>
      <c r="P133" t="e">
        <f>ATAN((R133^2+S133^2)^0.5/T133)/$AB$1</f>
        <v>#DIV/0!</v>
      </c>
      <c r="Q133" t="e">
        <f>ATAN2(R133,S133)/$AB$1+180</f>
        <v>#DIV/0!</v>
      </c>
      <c r="R133">
        <f>-F133*SIN(M133*$AB$1)*COS(N133*$AB$1)-G133*SIN($AB$1*M133)*SIN($AB$1*N133)+H133*COS($AB$1*M133)</f>
        <v>0</v>
      </c>
      <c r="S133">
        <f>-F133*SIN($AB$1*N133)+G133*COS($AB$1*N133)</f>
        <v>0</v>
      </c>
      <c r="T133">
        <f>-F133*COS($AB$1*M133)*COS(N133*$AB$1)-G133*COS($AB$1*M133)*SIN($AB$1*N133)-H133*SIN($AB$1*M133)</f>
        <v>0</v>
      </c>
      <c r="W133">
        <f t="shared" si="5"/>
        <v>0</v>
      </c>
    </row>
    <row r="134" spans="1:23">
      <c r="A134" t="s">
        <v>2587</v>
      </c>
      <c r="B134" t="s">
        <v>1112</v>
      </c>
      <c r="C134" t="s">
        <v>1113</v>
      </c>
      <c r="I134" t="s">
        <v>2588</v>
      </c>
      <c r="J134" s="36">
        <v>0.71</v>
      </c>
      <c r="K134" s="5" t="str">
        <f>RIGHTB(B134,1)</f>
        <v>N</v>
      </c>
      <c r="L134" s="5" t="str">
        <f>RIGHTB(C134,1)</f>
        <v>E</v>
      </c>
      <c r="M134" s="6" t="str">
        <f>IF(AND(K134="S",LEN(B134)&gt;4),-LEFT(B134,4),IF(AND(K134="S",LEN(B134)=4),-LEFT(B134,3),IF(AND(K134="N",LEN(B134)=4),LEFT(B134,3),LEFT(B134,4))))</f>
        <v>41.3</v>
      </c>
      <c r="N134" s="6" t="str">
        <f>IF(AND(L134="W",LEN(C134)=6),-LEFT(C134,5), IF(AND(L134="W",LEN(C134)=5),-LEFT(C134,4), IF(AND(L134="W",LEN(C134)=4), -LEFT(C134,3), IF(AND(L134="E", LEN(C134)=6),LEFT(C134,5), IF(AND(L134="E",LEN(C134)=5), LEFT(C134,4), IF(AND(L134="E",LEN(C134)=4),LEFT(C134,3) ))))))</f>
        <v>95.2</v>
      </c>
      <c r="O134">
        <f>(F134^2+G134^2+H134^2)^0.5</f>
        <v>0</v>
      </c>
      <c r="P134" t="e">
        <f>ATAN((R134^2+S134^2)^0.5/T134)/$AB$1</f>
        <v>#DIV/0!</v>
      </c>
      <c r="Q134" t="e">
        <f>ATAN2(R134,S134)/$AB$1+180</f>
        <v>#DIV/0!</v>
      </c>
      <c r="R134">
        <f>-F134*SIN(M134*$AB$1)*COS(N134*$AB$1)-G134*SIN($AB$1*M134)*SIN($AB$1*N134)+H134*COS($AB$1*M134)</f>
        <v>0</v>
      </c>
      <c r="S134">
        <f>-F134*SIN($AB$1*N134)+G134*COS($AB$1*N134)</f>
        <v>0</v>
      </c>
      <c r="T134">
        <f>-F134*COS($AB$1*M134)*COS(N134*$AB$1)-G134*COS($AB$1*M134)*SIN($AB$1*N134)-H134*SIN($AB$1*M134)</f>
        <v>0</v>
      </c>
      <c r="W134">
        <f t="shared" si="5"/>
        <v>0</v>
      </c>
    </row>
    <row r="135" spans="1:23">
      <c r="A135" t="s">
        <v>2355</v>
      </c>
      <c r="B135" t="s">
        <v>358</v>
      </c>
      <c r="C135" t="s">
        <v>468</v>
      </c>
      <c r="I135" t="s">
        <v>2356</v>
      </c>
      <c r="J135" s="36">
        <v>0.71</v>
      </c>
      <c r="K135" s="5" t="str">
        <f>RIGHTB(B135,1)</f>
        <v>S</v>
      </c>
      <c r="L135" s="5" t="str">
        <f>RIGHTB(C135,1)</f>
        <v>W</v>
      </c>
      <c r="M135" s="6">
        <f>IF(AND(K135="S",LEN(B135)&gt;4),-LEFT(B135,4),IF(AND(K135="S",LEN(B135)=4),-LEFT(B135,3),IF(AND(K135="N",LEN(B135)=4),LEFT(B135,3),LEFT(B135,4))))</f>
        <v>-11.6</v>
      </c>
      <c r="N135" s="6">
        <f>IF(AND(L135="W",LEN(C135)=6),-LEFT(C135,5), IF(AND(L135="W",LEN(C135)=5),-LEFT(C135,4), IF(AND(L135="W",LEN(C135)=4), -LEFT(C135,3), IF(AND(L135="E", LEN(C135)=6),LEFT(C135,5), IF(AND(L135="E",LEN(C135)=5), LEFT(C135,4), IF(AND(L135="E",LEN(C135)=4),LEFT(C135,3) ))))))</f>
        <v>-25.5</v>
      </c>
      <c r="O135">
        <f>(F135^2+G135^2+H135^2)^0.5</f>
        <v>0</v>
      </c>
      <c r="P135" t="e">
        <f>ATAN((R135^2+S135^2)^0.5/T135)/$AB$1</f>
        <v>#DIV/0!</v>
      </c>
      <c r="Q135" t="e">
        <f>ATAN2(R135,S135)/$AB$1+180</f>
        <v>#DIV/0!</v>
      </c>
      <c r="R135">
        <f>-F135*SIN(M135*$AB$1)*COS(N135*$AB$1)-G135*SIN($AB$1*M135)*SIN($AB$1*N135)+H135*COS($AB$1*M135)</f>
        <v>0</v>
      </c>
      <c r="S135">
        <f>-F135*SIN($AB$1*N135)+G135*COS($AB$1*N135)</f>
        <v>0</v>
      </c>
      <c r="T135">
        <f>-F135*COS($AB$1*M135)*COS(N135*$AB$1)-G135*COS($AB$1*M135)*SIN($AB$1*N135)-H135*SIN($AB$1*M135)</f>
        <v>0</v>
      </c>
      <c r="W135">
        <f t="shared" si="5"/>
        <v>0</v>
      </c>
    </row>
    <row r="136" spans="1:23">
      <c r="A136" t="s">
        <v>2348</v>
      </c>
      <c r="B136" t="s">
        <v>458</v>
      </c>
      <c r="C136" t="s">
        <v>459</v>
      </c>
      <c r="D136">
        <v>48.2</v>
      </c>
      <c r="I136" t="s">
        <v>2349</v>
      </c>
      <c r="J136">
        <v>0.7</v>
      </c>
      <c r="K136" s="5" t="str">
        <f>RIGHTB(B136,1)</f>
        <v>S</v>
      </c>
      <c r="L136" s="5" t="str">
        <f>RIGHTB(C136,1)</f>
        <v>E</v>
      </c>
      <c r="M136" s="6">
        <f>IF(AND(K136="S",LEN(B136)&gt;4),-LEFT(B136,4),IF(AND(K136="S",LEN(B136)=4),-LEFT(B136,3),IF(AND(K136="N",LEN(B136)=4),LEFT(B136,3),LEFT(B136,4))))</f>
        <v>-11</v>
      </c>
      <c r="N136" s="6" t="str">
        <f>IF(AND(L136="W",LEN(C136)=6),-LEFT(C136,5), IF(AND(L136="W",LEN(C136)=5),-LEFT(C136,4), IF(AND(L136="W",LEN(C136)=4), -LEFT(C136,3), IF(AND(L136="E", LEN(C136)=6),LEFT(C136,5), IF(AND(L136="E",LEN(C136)=5), LEFT(C136,4), IF(AND(L136="E",LEN(C136)=4),LEFT(C136,3) ))))))</f>
        <v>165.7</v>
      </c>
      <c r="O136">
        <f>(F136^2+G136^2+H136^2)^0.5</f>
        <v>0</v>
      </c>
      <c r="P136" t="e">
        <f>ATAN((R136^2+S136^2)^0.5/T136)/$AB$1</f>
        <v>#DIV/0!</v>
      </c>
      <c r="Q136" t="e">
        <f>ATAN2(R136,S136)/$AB$1+180</f>
        <v>#DIV/0!</v>
      </c>
      <c r="R136">
        <f>-F136*SIN(M136*$AB$1)*COS(N136*$AB$1)-G136*SIN($AB$1*M136)*SIN($AB$1*N136)+H136*COS($AB$1*M136)</f>
        <v>0</v>
      </c>
      <c r="S136">
        <f>-F136*SIN($AB$1*N136)+G136*COS($AB$1*N136)</f>
        <v>0</v>
      </c>
      <c r="T136">
        <f>-F136*COS($AB$1*M136)*COS(N136*$AB$1)-G136*COS($AB$1*M136)*SIN($AB$1*N136)-H136*SIN($AB$1*M136)</f>
        <v>0</v>
      </c>
      <c r="W136">
        <f t="shared" si="5"/>
        <v>0</v>
      </c>
    </row>
    <row r="137" spans="1:23">
      <c r="A137" t="s">
        <v>1641</v>
      </c>
      <c r="B137" t="s">
        <v>447</v>
      </c>
      <c r="C137" t="s">
        <v>359</v>
      </c>
      <c r="D137">
        <v>44.4</v>
      </c>
      <c r="E137">
        <v>23.9</v>
      </c>
      <c r="F137">
        <v>4.9000000000000004</v>
      </c>
      <c r="G137">
        <v>23.4</v>
      </c>
      <c r="H137">
        <v>-1</v>
      </c>
      <c r="I137" t="s">
        <v>2335</v>
      </c>
      <c r="J137">
        <v>0.7</v>
      </c>
      <c r="K137" s="5" t="str">
        <f>RIGHTB(B137,1)</f>
        <v>N</v>
      </c>
      <c r="L137" s="5" t="str">
        <f>RIGHTB(C137,1)</f>
        <v>W</v>
      </c>
      <c r="M137" s="6" t="str">
        <f>IF(AND(K137="S",LEN(B137)&gt;4),-LEFT(B137,4),IF(AND(K137="S",LEN(B137)=4),-LEFT(B137,3),IF(AND(K137="N",LEN(B137)=4),LEFT(B137,3),LEFT(B137,4))))</f>
        <v>49.4</v>
      </c>
      <c r="N137" s="6">
        <f>IF(AND(L137="W",LEN(C137)=6),-LEFT(C137,5), IF(AND(L137="W",LEN(C137)=5),-LEFT(C137,4), IF(AND(L137="W",LEN(C137)=4), -LEFT(C137,3), IF(AND(L137="E", LEN(C137)=6),LEFT(C137,5), IF(AND(L137="E",LEN(C137)=5), LEFT(C137,4), IF(AND(L137="E",LEN(C137)=4),LEFT(C137,3) ))))))</f>
        <v>-175</v>
      </c>
      <c r="O137">
        <f>(F137^2+G137^2+H137^2)^0.5</f>
        <v>23.928434967627947</v>
      </c>
      <c r="P137">
        <f>ATAN((R137^2+S137^2)^0.5/T137)/$AB$1</f>
        <v>77.293684782602242</v>
      </c>
      <c r="Q137">
        <f>ATAN2(R137,S137)/$AB$1+180</f>
        <v>101.37542660576176</v>
      </c>
      <c r="R137">
        <f>-F137*SIN(M137*$AB$1)*COS(N137*$AB$1)-G137*SIN($AB$1*M137)*SIN($AB$1*N137)+H137*COS($AB$1*M137)</f>
        <v>4.6039894338077527</v>
      </c>
      <c r="S137">
        <f>-F137*SIN($AB$1*N137)+G137*COS($AB$1*N137)</f>
        <v>-22.883892795279142</v>
      </c>
      <c r="T137">
        <f>-F137*COS($AB$1*M137)*COS(N137*$AB$1)-G137*COS($AB$1*M137)*SIN($AB$1*N137)-H137*SIN($AB$1*M137)</f>
        <v>5.2631484709779928</v>
      </c>
      <c r="W137">
        <f t="shared" si="5"/>
        <v>1</v>
      </c>
    </row>
    <row r="138" spans="1:23">
      <c r="A138" t="s">
        <v>1902</v>
      </c>
      <c r="B138" t="s">
        <v>697</v>
      </c>
      <c r="C138" t="s">
        <v>698</v>
      </c>
      <c r="D138">
        <v>43.5</v>
      </c>
      <c r="I138" t="s">
        <v>1903</v>
      </c>
      <c r="J138">
        <v>0.7</v>
      </c>
      <c r="K138" s="5" t="str">
        <f>RIGHTB(B138,1)</f>
        <v>N</v>
      </c>
      <c r="L138" s="5" t="str">
        <f>RIGHTB(C138,1)</f>
        <v>E</v>
      </c>
      <c r="M138" s="6" t="str">
        <f>IF(AND(K138="S",LEN(B138)&gt;4),-LEFT(B138,4),IF(AND(K138="S",LEN(B138)=4),-LEFT(B138,3),IF(AND(K138="N",LEN(B138)=4),LEFT(B138,3),LEFT(B138,4))))</f>
        <v>42.9</v>
      </c>
      <c r="N138" s="6" t="str">
        <f>IF(AND(L138="W",LEN(C138)=6),-LEFT(C138,5), IF(AND(L138="W",LEN(C138)=5),-LEFT(C138,4), IF(AND(L138="W",LEN(C138)=4), -LEFT(C138,3), IF(AND(L138="E", LEN(C138)=6),LEFT(C138,5), IF(AND(L138="E",LEN(C138)=5), LEFT(C138,4), IF(AND(L138="E",LEN(C138)=4),LEFT(C138,3) ))))))</f>
        <v>179.7</v>
      </c>
      <c r="O138">
        <f>(F138^2+G138^2+H138^2)^0.5</f>
        <v>0</v>
      </c>
      <c r="P138" t="e">
        <f>ATAN((R138^2+S138^2)^0.5/T138)/$AB$1</f>
        <v>#DIV/0!</v>
      </c>
      <c r="Q138" t="e">
        <f>ATAN2(R138,S138)/$AB$1+180</f>
        <v>#DIV/0!</v>
      </c>
      <c r="R138">
        <f>-F138*SIN(M138*$AB$1)*COS(N138*$AB$1)-G138*SIN($AB$1*M138)*SIN($AB$1*N138)+H138*COS($AB$1*M138)</f>
        <v>0</v>
      </c>
      <c r="S138">
        <f>-F138*SIN($AB$1*N138)+G138*COS($AB$1*N138)</f>
        <v>0</v>
      </c>
      <c r="T138">
        <f>-F138*COS($AB$1*M138)*COS(N138*$AB$1)-G138*COS($AB$1*M138)*SIN($AB$1*N138)-H138*SIN($AB$1*M138)</f>
        <v>0</v>
      </c>
      <c r="W138">
        <f t="shared" si="5"/>
        <v>0</v>
      </c>
    </row>
    <row r="139" spans="1:23">
      <c r="A139" t="s">
        <v>1541</v>
      </c>
      <c r="B139" t="s">
        <v>843</v>
      </c>
      <c r="C139" t="s">
        <v>814</v>
      </c>
      <c r="D139">
        <v>30.6</v>
      </c>
      <c r="E139">
        <v>16.100000000000001</v>
      </c>
      <c r="F139">
        <v>1.5</v>
      </c>
      <c r="G139">
        <v>15.1</v>
      </c>
      <c r="H139">
        <v>-5.5</v>
      </c>
      <c r="I139" t="s">
        <v>1843</v>
      </c>
      <c r="J139" s="36">
        <v>0.69</v>
      </c>
      <c r="K139" s="7" t="str">
        <f>RIGHTB(B139,1)</f>
        <v>N</v>
      </c>
      <c r="L139" s="7" t="str">
        <f>RIGHTB(C139,1)</f>
        <v>W</v>
      </c>
      <c r="M139" s="8" t="str">
        <f>IF(AND(K139="S",LEN(B139)&gt;4),-LEFT(B139,4),IF(AND(K139="S",LEN(B139)=4),-LEFT(B139,3),IF(AND(K139="N",LEN(B139)=4),LEFT(B139,3),LEFT(B139,4))))</f>
        <v>44.6</v>
      </c>
      <c r="N139" s="8">
        <f>IF(AND(L139="W",LEN(C139)=6),-LEFT(C139,5), IF(AND(L139="W",LEN(C139)=5),-LEFT(C139,4), IF(AND(L139="W",LEN(C139)=4), -LEFT(C139,3), IF(AND(L139="E", LEN(C139)=6),LEFT(C139,5), IF(AND(L139="E",LEN(C139)=5), LEFT(C139,4), IF(AND(L139="E",LEN(C139)=4),LEFT(C139,3) ))))))</f>
        <v>-147.6</v>
      </c>
      <c r="O139" s="9">
        <f>(F139^2+G139^2+H139^2)^0.5</f>
        <v>16.14032217770141</v>
      </c>
      <c r="P139" s="9">
        <f>ATAN((R139^2+S139^2)^0.5/T139)/$AB$1</f>
        <v>49.302198563931263</v>
      </c>
      <c r="Q139" s="9">
        <f>ATAN2(R139,S139)/$AB$1+180</f>
        <v>102.52724043860594</v>
      </c>
      <c r="R139" s="9">
        <f>-F139*SIN(M139*$AB$1)*COS(N139*$AB$1)-G139*SIN($AB$1*M139)*SIN($AB$1*N139)+H139*COS($AB$1*M139)</f>
        <v>2.6542374349272562</v>
      </c>
      <c r="S139" s="9">
        <f>-F139*SIN($AB$1*N139)+G139*COS($AB$1*N139)</f>
        <v>-11.945611481922937</v>
      </c>
      <c r="T139" s="9">
        <f>-F139*COS($AB$1*M139)*COS(N139*$AB$1)-G139*COS($AB$1*M139)*SIN($AB$1*N139)-H139*SIN($AB$1*M139)</f>
        <v>10.524608779521529</v>
      </c>
      <c r="W139">
        <f t="shared" si="5"/>
        <v>1</v>
      </c>
    </row>
    <row r="140" spans="1:23">
      <c r="A140" t="s">
        <v>2715</v>
      </c>
      <c r="B140" t="s">
        <v>576</v>
      </c>
      <c r="C140" t="s">
        <v>959</v>
      </c>
      <c r="I140" t="s">
        <v>2705</v>
      </c>
      <c r="J140" s="36">
        <v>0.68</v>
      </c>
      <c r="K140" s="5" t="str">
        <f>RIGHTB(B140,1)</f>
        <v>S</v>
      </c>
      <c r="L140" s="5" t="str">
        <f>RIGHTB(C140,1)</f>
        <v>E</v>
      </c>
      <c r="M140" s="6">
        <f>IF(AND(K140="S",LEN(B140)&gt;4),-LEFT(B140,4),IF(AND(K140="S",LEN(B140)=4),-LEFT(B140,3),IF(AND(K140="N",LEN(B140)=4),LEFT(B140,3),LEFT(B140,4))))</f>
        <v>-49.6</v>
      </c>
      <c r="N140" s="6" t="str">
        <f>IF(AND(L140="W",LEN(C140)=6),-LEFT(C140,5), IF(AND(L140="W",LEN(C140)=5),-LEFT(C140,4), IF(AND(L140="W",LEN(C140)=4), -LEFT(C140,3), IF(AND(L140="E", LEN(C140)=6),LEFT(C140,5), IF(AND(L140="E",LEN(C140)=5), LEFT(C140,4), IF(AND(L140="E",LEN(C140)=4),LEFT(C140,3) ))))))</f>
        <v>145.9</v>
      </c>
      <c r="O140">
        <f>(F140^2+G140^2+H140^2)^0.5</f>
        <v>0</v>
      </c>
      <c r="P140" t="e">
        <f>ATAN((R140^2+S140^2)^0.5/T140)/$AB$1</f>
        <v>#DIV/0!</v>
      </c>
      <c r="Q140" t="e">
        <f>ATAN2(R140,S140)/$AB$1+180</f>
        <v>#DIV/0!</v>
      </c>
      <c r="R140">
        <f>-F140*SIN(M140*$AB$1)*COS(N140*$AB$1)-G140*SIN($AB$1*M140)*SIN($AB$1*N140)+H140*COS($AB$1*M140)</f>
        <v>0</v>
      </c>
      <c r="S140">
        <f>-F140*SIN($AB$1*N140)+G140*COS($AB$1*N140)</f>
        <v>0</v>
      </c>
      <c r="T140">
        <f>-F140*COS($AB$1*M140)*COS(N140*$AB$1)-G140*COS($AB$1*M140)*SIN($AB$1*N140)-H140*SIN($AB$1*M140)</f>
        <v>0</v>
      </c>
    </row>
    <row r="141" spans="1:23">
      <c r="A141" t="s">
        <v>2704</v>
      </c>
      <c r="I141" t="s">
        <v>2705</v>
      </c>
      <c r="J141" s="36">
        <v>0.68</v>
      </c>
      <c r="K141" s="5" t="str">
        <f>RIGHTB(B141,1)</f>
        <v/>
      </c>
      <c r="L141" s="5" t="str">
        <f>RIGHTB(C141,1)</f>
        <v/>
      </c>
      <c r="M141" s="6" t="str">
        <f>IF(AND(K141="S",LEN(B141)&gt;4),-LEFT(B141,4),IF(AND(K141="S",LEN(B141)=4),-LEFT(B141,3),IF(AND(K141="N",LEN(B141)=4),LEFT(B141,3),LEFT(B141,4))))</f>
        <v/>
      </c>
      <c r="N141" s="6" t="b">
        <f>IF(AND(L141="W",LEN(C141)=6),-LEFT(C141,5), IF(AND(L141="W",LEN(C141)=5),-LEFT(C141,4), IF(AND(L141="W",LEN(C141)=4), -LEFT(C141,3), IF(AND(L141="E", LEN(C141)=6),LEFT(C141,5), IF(AND(L141="E",LEN(C141)=5), LEFT(C141,4), IF(AND(L141="E",LEN(C141)=4),LEFT(C141,3) ))))))</f>
        <v>0</v>
      </c>
      <c r="O141">
        <f>(F141^2+G141^2+H141^2)^0.5</f>
        <v>0</v>
      </c>
      <c r="P141" t="e">
        <f>ATAN((R141^2+S141^2)^0.5/T141)/$AB$1</f>
        <v>#VALUE!</v>
      </c>
      <c r="Q141" t="e">
        <f>ATAN2(R141,S141)/$AB$1+180</f>
        <v>#VALUE!</v>
      </c>
      <c r="R141" t="e">
        <f>-F141*SIN(M141*$AB$1)*COS(N141*$AB$1)-G141*SIN($AB$1*M141)*SIN($AB$1*N141)+H141*COS($AB$1*M141)</f>
        <v>#VALUE!</v>
      </c>
      <c r="S141">
        <f>-F141*SIN($AB$1*N141)+G141*COS($AB$1*N141)</f>
        <v>0</v>
      </c>
      <c r="T141" t="e">
        <f>-F141*COS($AB$1*M141)*COS(N141*$AB$1)-G141*COS($AB$1*M141)*SIN($AB$1*N141)-H141*SIN($AB$1*M141)</f>
        <v>#VALUE!</v>
      </c>
      <c r="W141">
        <f t="shared" ref="W141:W204" si="6">IF(O141&lt;&gt;0,1,0)</f>
        <v>0</v>
      </c>
    </row>
    <row r="142" spans="1:23">
      <c r="A142" t="s">
        <v>2581</v>
      </c>
      <c r="B142" t="s">
        <v>1107</v>
      </c>
      <c r="C142" t="s">
        <v>1108</v>
      </c>
      <c r="I142" t="s">
        <v>2582</v>
      </c>
      <c r="J142" s="36">
        <v>0.68</v>
      </c>
      <c r="K142" s="5" t="str">
        <f>RIGHTB(B142,1)</f>
        <v>S</v>
      </c>
      <c r="L142" s="5" t="str">
        <f>RIGHTB(C142,1)</f>
        <v>E</v>
      </c>
      <c r="M142" s="6">
        <f>IF(AND(K142="S",LEN(B142)&gt;4),-LEFT(B142,4),IF(AND(K142="S",LEN(B142)=4),-LEFT(B142,3),IF(AND(K142="N",LEN(B142)=4),LEFT(B142,3),LEFT(B142,4))))</f>
        <v>-15.3</v>
      </c>
      <c r="N142" s="6" t="str">
        <f>IF(AND(L142="W",LEN(C142)=6),-LEFT(C142,5), IF(AND(L142="W",LEN(C142)=5),-LEFT(C142,4), IF(AND(L142="W",LEN(C142)=4), -LEFT(C142,3), IF(AND(L142="E", LEN(C142)=6),LEFT(C142,5), IF(AND(L142="E",LEN(C142)=5), LEFT(C142,4), IF(AND(L142="E",LEN(C142)=4),LEFT(C142,3) ))))))</f>
        <v>162.4</v>
      </c>
      <c r="O142">
        <f>(F142^2+G142^2+H142^2)^0.5</f>
        <v>0</v>
      </c>
      <c r="P142" t="e">
        <f>ATAN((R142^2+S142^2)^0.5/T142)/$AB$1</f>
        <v>#DIV/0!</v>
      </c>
      <c r="Q142" t="e">
        <f>ATAN2(R142,S142)/$AB$1+180</f>
        <v>#DIV/0!</v>
      </c>
      <c r="R142">
        <f>-F142*SIN(M142*$AB$1)*COS(N142*$AB$1)-G142*SIN($AB$1*M142)*SIN($AB$1*N142)+H142*COS($AB$1*M142)</f>
        <v>0</v>
      </c>
      <c r="S142">
        <f>-F142*SIN($AB$1*N142)+G142*COS($AB$1*N142)</f>
        <v>0</v>
      </c>
      <c r="T142">
        <f>-F142*COS($AB$1*M142)*COS(N142*$AB$1)-G142*COS($AB$1*M142)*SIN($AB$1*N142)-H142*SIN($AB$1*M142)</f>
        <v>0</v>
      </c>
      <c r="W142">
        <f t="shared" si="6"/>
        <v>0</v>
      </c>
    </row>
    <row r="143" spans="1:23">
      <c r="A143" t="s">
        <v>2548</v>
      </c>
      <c r="B143" t="s">
        <v>1089</v>
      </c>
      <c r="C143" t="s">
        <v>1090</v>
      </c>
      <c r="I143" t="s">
        <v>2123</v>
      </c>
      <c r="J143" s="36">
        <v>0.68</v>
      </c>
      <c r="K143" s="5" t="str">
        <f>RIGHTB(B143,1)</f>
        <v>N</v>
      </c>
      <c r="L143" s="5" t="str">
        <f>RIGHTB(C143,1)</f>
        <v>W</v>
      </c>
      <c r="M143" s="6" t="str">
        <f>IF(AND(K143="S",LEN(B143)&gt;4),-LEFT(B143,4),IF(AND(K143="S",LEN(B143)=4),-LEFT(B143,3),IF(AND(K143="N",LEN(B143)=4),LEFT(B143,3),LEFT(B143,4))))</f>
        <v>6.9</v>
      </c>
      <c r="N143" s="6">
        <f>IF(AND(L143="W",LEN(C143)=6),-LEFT(C143,5), IF(AND(L143="W",LEN(C143)=5),-LEFT(C143,4), IF(AND(L143="W",LEN(C143)=4), -LEFT(C143,3), IF(AND(L143="E", LEN(C143)=6),LEFT(C143,5), IF(AND(L143="E",LEN(C143)=5), LEFT(C143,4), IF(AND(L143="E",LEN(C143)=4),LEFT(C143,3) ))))))</f>
        <v>-147.30000000000001</v>
      </c>
      <c r="O143">
        <f>(F143^2+G143^2+H143^2)^0.5</f>
        <v>0</v>
      </c>
      <c r="P143" t="e">
        <f>ATAN((R143^2+S143^2)^0.5/T143)/$AB$1</f>
        <v>#DIV/0!</v>
      </c>
      <c r="Q143" t="e">
        <f>ATAN2(R143,S143)/$AB$1+180</f>
        <v>#DIV/0!</v>
      </c>
      <c r="R143">
        <f>-F143*SIN(M143*$AB$1)*COS(N143*$AB$1)-G143*SIN($AB$1*M143)*SIN($AB$1*N143)+H143*COS($AB$1*M143)</f>
        <v>0</v>
      </c>
      <c r="S143">
        <f>-F143*SIN($AB$1*N143)+G143*COS($AB$1*N143)</f>
        <v>0</v>
      </c>
      <c r="T143">
        <f>-F143*COS($AB$1*M143)*COS(N143*$AB$1)-G143*COS($AB$1*M143)*SIN($AB$1*N143)-H143*SIN($AB$1*M143)</f>
        <v>0</v>
      </c>
      <c r="W143">
        <f t="shared" si="6"/>
        <v>0</v>
      </c>
    </row>
    <row r="144" spans="1:23">
      <c r="A144" t="s">
        <v>2490</v>
      </c>
      <c r="I144" t="s">
        <v>2123</v>
      </c>
      <c r="J144" s="36">
        <v>0.68</v>
      </c>
      <c r="K144" s="5" t="str">
        <f>RIGHTB(B144,1)</f>
        <v/>
      </c>
      <c r="L144" s="5" t="str">
        <f>RIGHTB(C144,1)</f>
        <v/>
      </c>
      <c r="M144" s="6" t="str">
        <f>IF(AND(K144="S",LEN(B144)&gt;4),-LEFT(B144,4),IF(AND(K144="S",LEN(B144)=4),-LEFT(B144,3),IF(AND(K144="N",LEN(B144)=4),LEFT(B144,3),LEFT(B144,4))))</f>
        <v/>
      </c>
      <c r="N144" s="6" t="b">
        <f>IF(AND(L144="W",LEN(C144)=6),-LEFT(C144,5), IF(AND(L144="W",LEN(C144)=5),-LEFT(C144,4), IF(AND(L144="W",LEN(C144)=4), -LEFT(C144,3), IF(AND(L144="E", LEN(C144)=6),LEFT(C144,5), IF(AND(L144="E",LEN(C144)=5), LEFT(C144,4), IF(AND(L144="E",LEN(C144)=4),LEFT(C144,3) ))))))</f>
        <v>0</v>
      </c>
      <c r="O144">
        <f>(F144^2+G144^2+H144^2)^0.5</f>
        <v>0</v>
      </c>
      <c r="P144" t="e">
        <f>ATAN((R144^2+S144^2)^0.5/T144)/$AB$1</f>
        <v>#VALUE!</v>
      </c>
      <c r="Q144" t="e">
        <f>ATAN2(R144,S144)/$AB$1+180</f>
        <v>#VALUE!</v>
      </c>
      <c r="R144" t="e">
        <f>-F144*SIN(M144*$AB$1)*COS(N144*$AB$1)-G144*SIN($AB$1*M144)*SIN($AB$1*N144)+H144*COS($AB$1*M144)</f>
        <v>#VALUE!</v>
      </c>
      <c r="S144">
        <f>-F144*SIN($AB$1*N144)+G144*COS($AB$1*N144)</f>
        <v>0</v>
      </c>
      <c r="T144" t="e">
        <f>-F144*COS($AB$1*M144)*COS(N144*$AB$1)-G144*COS($AB$1*M144)*SIN($AB$1*N144)-H144*SIN($AB$1*M144)</f>
        <v>#VALUE!</v>
      </c>
      <c r="W144">
        <f t="shared" si="6"/>
        <v>0</v>
      </c>
    </row>
    <row r="145" spans="1:29">
      <c r="A145" t="s">
        <v>1614</v>
      </c>
      <c r="B145" t="s">
        <v>127</v>
      </c>
      <c r="C145" t="s">
        <v>128</v>
      </c>
      <c r="D145">
        <v>36</v>
      </c>
      <c r="E145">
        <v>12.7</v>
      </c>
      <c r="F145">
        <v>5</v>
      </c>
      <c r="G145">
        <v>-11.6</v>
      </c>
      <c r="H145">
        <v>-0.7</v>
      </c>
      <c r="I145" t="s">
        <v>2123</v>
      </c>
      <c r="J145" s="36">
        <v>0.68</v>
      </c>
      <c r="K145" s="5" t="str">
        <f>RIGHTB(B145,1)</f>
        <v>N</v>
      </c>
      <c r="L145" s="5" t="str">
        <f>RIGHTB(C145,1)</f>
        <v>E</v>
      </c>
      <c r="M145" s="6" t="str">
        <f>IF(AND(K145="S",LEN(B145)&gt;4),-LEFT(B145,4),IF(AND(K145="S",LEN(B145)=4),-LEFT(B145,3),IF(AND(K145="N",LEN(B145)=4),LEFT(B145,3),LEFT(B145,4))))</f>
        <v>11.8</v>
      </c>
      <c r="N145" s="6" t="str">
        <f>IF(AND(L145="W",LEN(C145)=6),-LEFT(C145,5), IF(AND(L145="W",LEN(C145)=5),-LEFT(C145,4), IF(AND(L145="W",LEN(C145)=4), -LEFT(C145,3), IF(AND(L145="E", LEN(C145)=6),LEFT(C145,5), IF(AND(L145="E",LEN(C145)=5), LEFT(C145,4), IF(AND(L145="E",LEN(C145)=4),LEFT(C145,3) ))))))</f>
        <v>117.0</v>
      </c>
      <c r="O145">
        <f>(F145^2+G145^2+H145^2)^0.5</f>
        <v>12.651086909827155</v>
      </c>
      <c r="P145">
        <f>ATAN((R145^2+S145^2)^0.5/T145)/$AB$1</f>
        <v>9.367350276737616</v>
      </c>
      <c r="Q145">
        <f>ATAN2(R145,S145)/$AB$1+180</f>
        <v>203.20231049199816</v>
      </c>
      <c r="R145">
        <f>-F145*SIN(M145*$AB$1)*COS(N145*$AB$1)-G145*SIN($AB$1*M145)*SIN($AB$1*N145)+H145*COS($AB$1*M145)</f>
        <v>1.8925940214519748</v>
      </c>
      <c r="S145">
        <f>-F145*SIN($AB$1*N145)+G145*COS($AB$1*N145)</f>
        <v>0.81125717530117125</v>
      </c>
      <c r="T145">
        <f>-F145*COS($AB$1*M145)*COS(N145*$AB$1)-G145*COS($AB$1*M145)*SIN($AB$1*N145)-H145*SIN($AB$1*M145)</f>
        <v>12.482385575902013</v>
      </c>
      <c r="W145">
        <f t="shared" si="6"/>
        <v>1</v>
      </c>
    </row>
    <row r="146" spans="1:29">
      <c r="A146" s="41" t="s">
        <v>2818</v>
      </c>
      <c r="B146" s="41" t="s">
        <v>2819</v>
      </c>
      <c r="C146" s="41" t="s">
        <v>2820</v>
      </c>
      <c r="D146" s="41">
        <v>37.5</v>
      </c>
      <c r="E146" s="41">
        <v>29.9</v>
      </c>
      <c r="F146" s="41">
        <v>-17.100000000000001</v>
      </c>
      <c r="G146" s="41">
        <v>23.5</v>
      </c>
      <c r="H146" s="41">
        <v>-7.2</v>
      </c>
      <c r="I146" s="41" t="s">
        <v>2582</v>
      </c>
      <c r="J146" s="43">
        <v>0.68</v>
      </c>
      <c r="K146" s="5" t="str">
        <f>RIGHTB(B146,1)</f>
        <v>S</v>
      </c>
      <c r="L146" s="5" t="str">
        <f>RIGHTB(C146,1)</f>
        <v>W</v>
      </c>
      <c r="M146" s="6">
        <f>IF(AND(K146="S",LEN(B146)&gt;4),-LEFT(B146,4),IF(AND(K146="S",LEN(B146)=4),-LEFT(B146,3),IF(AND(K146="N",LEN(B146)=4),LEFT(B146,3),LEFT(B146,4))))</f>
        <v>-6</v>
      </c>
      <c r="N146" s="6">
        <f>IF(AND(L146="W",LEN(C146)=6),-LEFT(C146,5), IF(AND(L146="W",LEN(C146)=5),-LEFT(C146,4), IF(AND(L146="W",LEN(C146)=4), -LEFT(C146,3), IF(AND(L146="E", LEN(C146)=6),LEFT(C146,5), IF(AND(L146="E",LEN(C146)=5), LEFT(C146,4), IF(AND(L146="E",LEN(C146)=4),LEFT(C146,3) ))))))</f>
        <v>-86.9</v>
      </c>
      <c r="O146">
        <f>(F146^2+G146^2+H146^2)^0.5</f>
        <v>29.941609843159739</v>
      </c>
      <c r="P146">
        <f>ATAN((R146^2+S146^2)^0.5/T146)/$AB$1</f>
        <v>38.279390153038868</v>
      </c>
      <c r="Q146">
        <f>ATAN2(R146,S146)/$AB$1+180</f>
        <v>58.433460410783667</v>
      </c>
      <c r="R146">
        <f>-F146*SIN(M146*$AB$1)*COS(N146*$AB$1)-G146*SIN($AB$1*M146)*SIN($AB$1*N146)+H146*COS($AB$1*M146)</f>
        <v>-9.7100444389988922</v>
      </c>
      <c r="S146">
        <f>-F146*SIN($AB$1*N146)+G146*COS($AB$1*N146)</f>
        <v>-15.804124956378681</v>
      </c>
      <c r="T146">
        <f>-F146*COS($AB$1*M146)*COS(N146*$AB$1)-G146*COS($AB$1*M146)*SIN($AB$1*N146)-H146*SIN($AB$1*M146)</f>
        <v>23.504141578790644</v>
      </c>
      <c r="W146">
        <f t="shared" si="6"/>
        <v>1</v>
      </c>
    </row>
    <row r="147" spans="1:29">
      <c r="A147" t="s">
        <v>1613</v>
      </c>
      <c r="B147" t="s">
        <v>119</v>
      </c>
      <c r="C147" t="s">
        <v>120</v>
      </c>
      <c r="D147">
        <v>28.1</v>
      </c>
      <c r="E147">
        <v>18.3</v>
      </c>
      <c r="F147">
        <v>-1.9</v>
      </c>
      <c r="G147">
        <v>14.1</v>
      </c>
      <c r="H147">
        <v>-11.5</v>
      </c>
      <c r="I147" t="s">
        <v>2118</v>
      </c>
      <c r="J147" s="36">
        <v>0.67</v>
      </c>
      <c r="K147" s="5" t="str">
        <f>RIGHTB(B147,1)</f>
        <v>N</v>
      </c>
      <c r="L147" s="5" t="str">
        <f>RIGHTB(C147,1)</f>
        <v>W</v>
      </c>
      <c r="M147" s="6" t="str">
        <f>IF(AND(K147="S",LEN(B147)&gt;4),-LEFT(B147,4),IF(AND(K147="S",LEN(B147)=4),-LEFT(B147,3),IF(AND(K147="N",LEN(B147)=4),LEFT(B147,3),LEFT(B147,4))))</f>
        <v>1.2</v>
      </c>
      <c r="N147" s="6">
        <f>IF(AND(L147="W",LEN(C147)=6),-LEFT(C147,5), IF(AND(L147="W",LEN(C147)=5),-LEFT(C147,4), IF(AND(L147="W",LEN(C147)=4), -LEFT(C147,3), IF(AND(L147="E", LEN(C147)=6),LEFT(C147,5), IF(AND(L147="E",LEN(C147)=5), LEFT(C147,4), IF(AND(L147="E",LEN(C147)=4),LEFT(C147,3) ))))))</f>
        <v>-52.2</v>
      </c>
      <c r="O147">
        <f>(F147^2+G147^2+H147^2)^0.5</f>
        <v>18.293988083520773</v>
      </c>
      <c r="P147">
        <f>ATAN((R147^2+S147^2)^0.5/T147)/$AB$1</f>
        <v>46.710778009541016</v>
      </c>
      <c r="Q147">
        <f>ATAN2(R147,S147)/$AB$1+180</f>
        <v>327.57194610724753</v>
      </c>
      <c r="R147">
        <f>-F147*SIN(M147*$AB$1)*COS(N147*$AB$1)-G147*SIN($AB$1*M147)*SIN($AB$1*N147)+H147*COS($AB$1*M147)</f>
        <v>-11.239766533530927</v>
      </c>
      <c r="S147">
        <f>-F147*SIN($AB$1*N147)+G147*COS($AB$1*N147)</f>
        <v>7.1406949333135969</v>
      </c>
      <c r="T147">
        <f>-F147*COS($AB$1*M147)*COS(N147*$AB$1)-G147*COS($AB$1*M147)*SIN($AB$1*N147)-H147*SIN($AB$1*M147)</f>
        <v>12.543848059549658</v>
      </c>
      <c r="W147">
        <f t="shared" si="6"/>
        <v>1</v>
      </c>
    </row>
    <row r="148" spans="1:29">
      <c r="A148" t="s">
        <v>2059</v>
      </c>
      <c r="B148" t="s">
        <v>49</v>
      </c>
      <c r="C148" t="s">
        <v>50</v>
      </c>
      <c r="D148">
        <v>26.3</v>
      </c>
      <c r="E148">
        <v>12.4</v>
      </c>
      <c r="F148">
        <v>12</v>
      </c>
      <c r="G148">
        <v>3.5</v>
      </c>
      <c r="H148">
        <v>-10.5</v>
      </c>
      <c r="I148" t="s">
        <v>2060</v>
      </c>
      <c r="J148" s="36">
        <v>0.67</v>
      </c>
      <c r="K148" s="5" t="str">
        <f>RIGHTB(B148,1)</f>
        <v>N</v>
      </c>
      <c r="L148" s="5" t="str">
        <f>RIGHTB(C148,1)</f>
        <v>E</v>
      </c>
      <c r="M148" s="6" t="str">
        <f>IF(AND(K148="S",LEN(B148)&gt;4),-LEFT(B148,4),IF(AND(K148="S",LEN(B148)=4),-LEFT(B148,3),IF(AND(K148="N",LEN(B148)=4),LEFT(B148,3),LEFT(B148,4))))</f>
        <v>18.9</v>
      </c>
      <c r="N148" s="6" t="str">
        <f>IF(AND(L148="W",LEN(C148)=6),-LEFT(C148,5), IF(AND(L148="W",LEN(C148)=5),-LEFT(C148,4), IF(AND(L148="W",LEN(C148)=4), -LEFT(C148,3), IF(AND(L148="E", LEN(C148)=6),LEFT(C148,5), IF(AND(L148="E",LEN(C148)=5), LEFT(C148,4), IF(AND(L148="E",LEN(C148)=4),LEFT(C148,3) ))))))</f>
        <v>141.2</v>
      </c>
      <c r="O148">
        <f>(F148^2+G148^2+H148^2)^0.5</f>
        <v>16.324827717314509</v>
      </c>
      <c r="P148">
        <f>ATAN((R148^2+S148^2)^0.5/T148)/$AB$1</f>
        <v>51.447693738860053</v>
      </c>
      <c r="Q148">
        <f>ATAN2(R148,S148)/$AB$1+180</f>
        <v>53.382167422013396</v>
      </c>
      <c r="R148">
        <f>-F148*SIN(M148*$AB$1)*COS(N148*$AB$1)-G148*SIN($AB$1*M148)*SIN($AB$1*N148)+H148*COS($AB$1*M148)</f>
        <v>-7.6149901808021463</v>
      </c>
      <c r="S148">
        <f>-F148*SIN($AB$1*N148)+G148*COS($AB$1*N148)</f>
        <v>-10.246928614137946</v>
      </c>
      <c r="T148">
        <f>-F148*COS($AB$1*M148)*COS(N148*$AB$1)-G148*COS($AB$1*M148)*SIN($AB$1*N148)-H148*SIN($AB$1*M148)</f>
        <v>10.174103327716299</v>
      </c>
      <c r="W148">
        <f t="shared" si="6"/>
        <v>1</v>
      </c>
    </row>
    <row r="149" spans="1:29">
      <c r="A149" t="s">
        <v>2518</v>
      </c>
      <c r="B149" t="s">
        <v>1069</v>
      </c>
      <c r="C149" t="s">
        <v>1070</v>
      </c>
      <c r="I149" t="s">
        <v>2519</v>
      </c>
      <c r="J149" s="36">
        <v>0.66</v>
      </c>
      <c r="K149" s="5" t="str">
        <f>RIGHTB(B149,1)</f>
        <v>S</v>
      </c>
      <c r="L149" s="5" t="str">
        <f>RIGHTB(C149,1)</f>
        <v>W</v>
      </c>
      <c r="M149" s="6">
        <f>IF(AND(K149="S",LEN(B149)&gt;4),-LEFT(B149,4),IF(AND(K149="S",LEN(B149)=4),-LEFT(B149,3),IF(AND(K149="N",LEN(B149)=4),LEFT(B149,3),LEFT(B149,4))))</f>
        <v>-1.4</v>
      </c>
      <c r="N149" s="6">
        <f>IF(AND(L149="W",LEN(C149)=6),-LEFT(C149,5), IF(AND(L149="W",LEN(C149)=5),-LEFT(C149,4), IF(AND(L149="W",LEN(C149)=4), -LEFT(C149,3), IF(AND(L149="E", LEN(C149)=6),LEFT(C149,5), IF(AND(L149="E",LEN(C149)=5), LEFT(C149,4), IF(AND(L149="E",LEN(C149)=4),LEFT(C149,3) ))))))</f>
        <v>-154</v>
      </c>
      <c r="O149">
        <f>(F149^2+G149^2+H149^2)^0.5</f>
        <v>0</v>
      </c>
      <c r="P149" t="e">
        <f>ATAN((R149^2+S149^2)^0.5/T149)/$AB$1</f>
        <v>#DIV/0!</v>
      </c>
      <c r="Q149" t="e">
        <f>ATAN2(R149,S149)/$AB$1+180</f>
        <v>#DIV/0!</v>
      </c>
      <c r="R149">
        <f>-F149*SIN(M149*$AB$1)*COS(N149*$AB$1)-G149*SIN($AB$1*M149)*SIN($AB$1*N149)+H149*COS($AB$1*M149)</f>
        <v>0</v>
      </c>
      <c r="S149">
        <f>-F149*SIN($AB$1*N149)+G149*COS($AB$1*N149)</f>
        <v>0</v>
      </c>
      <c r="T149">
        <f>-F149*COS($AB$1*M149)*COS(N149*$AB$1)-G149*COS($AB$1*M149)*SIN($AB$1*N149)-H149*SIN($AB$1*M149)</f>
        <v>0</v>
      </c>
      <c r="W149">
        <f t="shared" si="6"/>
        <v>0</v>
      </c>
    </row>
    <row r="150" spans="1:29">
      <c r="A150" t="s">
        <v>2309</v>
      </c>
      <c r="B150" t="s">
        <v>408</v>
      </c>
      <c r="C150" t="s">
        <v>409</v>
      </c>
      <c r="D150">
        <v>38.9</v>
      </c>
      <c r="I150" t="s">
        <v>2310</v>
      </c>
      <c r="J150" s="36">
        <v>0.65</v>
      </c>
      <c r="K150" s="5" t="str">
        <f>RIGHTB(B150,1)</f>
        <v>S</v>
      </c>
      <c r="L150" s="5" t="str">
        <f>RIGHTB(C150,1)</f>
        <v>E</v>
      </c>
      <c r="M150" s="6">
        <f>IF(AND(K150="S",LEN(B150)&gt;4),-LEFT(B150,4),IF(AND(K150="S",LEN(B150)=4),-LEFT(B150,3),IF(AND(K150="N",LEN(B150)=4),LEFT(B150,3),LEFT(B150,4))))</f>
        <v>-52</v>
      </c>
      <c r="N150" s="6" t="str">
        <f>IF(AND(L150="W",LEN(C150)=6),-LEFT(C150,5), IF(AND(L150="W",LEN(C150)=5),-LEFT(C150,4), IF(AND(L150="W",LEN(C150)=4), -LEFT(C150,3), IF(AND(L150="E", LEN(C150)=6),LEFT(C150,5), IF(AND(L150="E",LEN(C150)=5), LEFT(C150,4), IF(AND(L150="E",LEN(C150)=4),LEFT(C150,3) ))))))</f>
        <v>175.3</v>
      </c>
      <c r="O150">
        <f>(F150^2+G150^2+H150^2)^0.5</f>
        <v>0</v>
      </c>
      <c r="P150" t="e">
        <f>ATAN((R150^2+S150^2)^0.5/T150)/$AB$1</f>
        <v>#DIV/0!</v>
      </c>
      <c r="Q150" t="e">
        <f>ATAN2(R150,S150)/$AB$1+180</f>
        <v>#DIV/0!</v>
      </c>
      <c r="R150">
        <f>-F150*SIN(M150*$AB$1)*COS(N150*$AB$1)-G150*SIN($AB$1*M150)*SIN($AB$1*N150)+H150*COS($AB$1*M150)</f>
        <v>0</v>
      </c>
      <c r="S150">
        <f>-F150*SIN($AB$1*N150)+G150*COS($AB$1*N150)</f>
        <v>0</v>
      </c>
      <c r="T150">
        <f>-F150*COS($AB$1*M150)*COS(N150*$AB$1)-G150*COS($AB$1*M150)*SIN($AB$1*N150)-H150*SIN($AB$1*M150)</f>
        <v>0</v>
      </c>
      <c r="W150">
        <f t="shared" si="6"/>
        <v>0</v>
      </c>
    </row>
    <row r="151" spans="1:29">
      <c r="A151" t="s">
        <v>1639</v>
      </c>
      <c r="B151" t="s">
        <v>48</v>
      </c>
      <c r="C151" t="s">
        <v>405</v>
      </c>
      <c r="D151">
        <v>30.2</v>
      </c>
      <c r="E151">
        <v>16.899999999999999</v>
      </c>
      <c r="F151">
        <v>-9.1999999999999993</v>
      </c>
      <c r="G151">
        <v>13.6</v>
      </c>
      <c r="H151">
        <v>3.8</v>
      </c>
      <c r="I151" t="s">
        <v>2224</v>
      </c>
      <c r="J151" s="36">
        <v>0.65</v>
      </c>
      <c r="K151" s="5" t="str">
        <f>RIGHTB(B151,1)</f>
        <v>S</v>
      </c>
      <c r="L151" s="5" t="str">
        <f>RIGHTB(C151,1)</f>
        <v>W</v>
      </c>
      <c r="M151" s="6">
        <f>IF(AND(K151="S",LEN(B151)&gt;4),-LEFT(B151,4),IF(AND(K151="S",LEN(B151)=4),-LEFT(B151,3),IF(AND(K151="N",LEN(B151)=4),LEFT(B151,3),LEFT(B151,4))))</f>
        <v>-49.2</v>
      </c>
      <c r="N151" s="6">
        <f>IF(AND(L151="W",LEN(C151)=6),-LEFT(C151,5), IF(AND(L151="W",LEN(C151)=5),-LEFT(C151,4), IF(AND(L151="W",LEN(C151)=4), -LEFT(C151,3), IF(AND(L151="E", LEN(C151)=6),LEFT(C151,5), IF(AND(L151="E",LEN(C151)=5), LEFT(C151,4), IF(AND(L151="E",LEN(C151)=4),LEFT(C151,3) ))))))</f>
        <v>-85.5</v>
      </c>
      <c r="O151">
        <f>(F151^2+G151^2+H151^2)^0.5</f>
        <v>16.853486286225767</v>
      </c>
      <c r="P151">
        <f>ATAN((R151^2+S151^2)^0.5/T151)/$AB$1</f>
        <v>43.58747122661039</v>
      </c>
      <c r="Q151">
        <f>ATAN2(R151,S151)/$AB$1+180</f>
        <v>44.225176341369973</v>
      </c>
      <c r="R151">
        <f>-F151*SIN(M151*$AB$1)*COS(N151*$AB$1)-G151*SIN($AB$1*M151)*SIN($AB$1*N151)+H151*COS($AB$1*M151)</f>
        <v>-8.3268149605403536</v>
      </c>
      <c r="S151">
        <f>-F151*SIN($AB$1*N151)+G151*COS($AB$1*N151)</f>
        <v>-8.1045957678370222</v>
      </c>
      <c r="T151">
        <f>-F151*COS($AB$1*M151)*COS(N151*$AB$1)-G151*COS($AB$1*M151)*SIN($AB$1*N151)-H151*SIN($AB$1*M151)</f>
        <v>12.207361715492809</v>
      </c>
      <c r="W151">
        <f t="shared" si="6"/>
        <v>1</v>
      </c>
    </row>
    <row r="152" spans="1:29">
      <c r="A152" t="s">
        <v>2223</v>
      </c>
      <c r="B152" t="s">
        <v>288</v>
      </c>
      <c r="C152" t="s">
        <v>289</v>
      </c>
      <c r="I152" t="s">
        <v>2224</v>
      </c>
      <c r="J152" s="36">
        <v>0.65</v>
      </c>
      <c r="K152" s="5" t="str">
        <f>RIGHTB(B152,1)</f>
        <v>S</v>
      </c>
      <c r="L152" s="5" t="str">
        <f>RIGHTB(C152,1)</f>
        <v>W</v>
      </c>
      <c r="M152" s="6">
        <f>IF(AND(K152="S",LEN(B152)&gt;4),-LEFT(B152,4),IF(AND(K152="S",LEN(B152)=4),-LEFT(B152,3),IF(AND(K152="N",LEN(B152)=4),LEFT(B152,3),LEFT(B152,4))))</f>
        <v>-37.299999999999997</v>
      </c>
      <c r="N152" s="6">
        <f>IF(AND(L152="W",LEN(C152)=6),-LEFT(C152,5), IF(AND(L152="W",LEN(C152)=5),-LEFT(C152,4), IF(AND(L152="W",LEN(C152)=4), -LEFT(C152,3), IF(AND(L152="E", LEN(C152)=6),LEFT(C152,5), IF(AND(L152="E",LEN(C152)=5), LEFT(C152,4), IF(AND(L152="E",LEN(C152)=4),LEFT(C152,3) ))))))</f>
        <v>-166</v>
      </c>
      <c r="O152">
        <f>(F152^2+G152^2+H152^2)^0.5</f>
        <v>0</v>
      </c>
      <c r="P152" t="e">
        <f>ATAN((R152^2+S152^2)^0.5/T152)/$AB$1</f>
        <v>#DIV/0!</v>
      </c>
      <c r="Q152" t="e">
        <f>ATAN2(R152,S152)/$AB$1+180</f>
        <v>#DIV/0!</v>
      </c>
      <c r="R152">
        <f>-F152*SIN(M152*$AB$1)*COS(N152*$AB$1)-G152*SIN($AB$1*M152)*SIN($AB$1*N152)+H152*COS($AB$1*M152)</f>
        <v>0</v>
      </c>
      <c r="S152">
        <f>-F152*SIN($AB$1*N152)+G152*COS($AB$1*N152)</f>
        <v>0</v>
      </c>
      <c r="T152">
        <f>-F152*COS($AB$1*M152)*COS(N152*$AB$1)-G152*COS($AB$1*M152)*SIN($AB$1*N152)-H152*SIN($AB$1*M152)</f>
        <v>0</v>
      </c>
      <c r="W152">
        <f t="shared" si="6"/>
        <v>0</v>
      </c>
    </row>
    <row r="153" spans="1:29">
      <c r="A153" t="s">
        <v>2653</v>
      </c>
      <c r="B153" t="s">
        <v>719</v>
      </c>
      <c r="C153" t="s">
        <v>1171</v>
      </c>
      <c r="I153" t="s">
        <v>2654</v>
      </c>
      <c r="J153" s="36">
        <v>0.64</v>
      </c>
      <c r="K153" s="5" t="str">
        <f>RIGHTB(B153,1)</f>
        <v>S</v>
      </c>
      <c r="L153" s="5" t="str">
        <f>RIGHTB(C153,1)</f>
        <v>E</v>
      </c>
      <c r="M153" s="6">
        <f>IF(AND(K153="S",LEN(B153)&gt;4),-LEFT(B153,4),IF(AND(K153="S",LEN(B153)=4),-LEFT(B153,3),IF(AND(K153="N",LEN(B153)=4),LEFT(B153,3),LEFT(B153,4))))</f>
        <v>-17.899999999999999</v>
      </c>
      <c r="N153" s="6" t="str">
        <f>IF(AND(L153="W",LEN(C153)=6),-LEFT(C153,5), IF(AND(L153="W",LEN(C153)=5),-LEFT(C153,4), IF(AND(L153="W",LEN(C153)=4), -LEFT(C153,3), IF(AND(L153="E", LEN(C153)=6),LEFT(C153,5), IF(AND(L153="E",LEN(C153)=5), LEFT(C153,4), IF(AND(L153="E",LEN(C153)=4),LEFT(C153,3) ))))))</f>
        <v>22.6</v>
      </c>
      <c r="O153">
        <f>(F153^2+G153^2+H153^2)^0.5</f>
        <v>0</v>
      </c>
      <c r="P153" t="e">
        <f>ATAN((R153^2+S153^2)^0.5/T153)/$AB$1</f>
        <v>#DIV/0!</v>
      </c>
      <c r="Q153" t="e">
        <f>ATAN2(R153,S153)/$AB$1+180</f>
        <v>#DIV/0!</v>
      </c>
      <c r="R153">
        <f>-F153*SIN(M153*$AB$1)*COS(N153*$AB$1)-G153*SIN($AB$1*M153)*SIN($AB$1*N153)+H153*COS($AB$1*M153)</f>
        <v>0</v>
      </c>
      <c r="S153">
        <f>-F153*SIN($AB$1*N153)+G153*COS($AB$1*N153)</f>
        <v>0</v>
      </c>
      <c r="T153">
        <f>-F153*COS($AB$1*M153)*COS(N153*$AB$1)-G153*COS($AB$1*M153)*SIN($AB$1*N153)-H153*SIN($AB$1*M153)</f>
        <v>0</v>
      </c>
      <c r="W153">
        <f t="shared" si="6"/>
        <v>0</v>
      </c>
    </row>
    <row r="154" spans="1:29" s="15" customFormat="1">
      <c r="A154" t="s">
        <v>2469</v>
      </c>
      <c r="B154" t="s">
        <v>1037</v>
      </c>
      <c r="C154" t="s">
        <v>1038</v>
      </c>
      <c r="D154">
        <v>37</v>
      </c>
      <c r="E154"/>
      <c r="F154"/>
      <c r="G154"/>
      <c r="H154"/>
      <c r="I154" t="s">
        <v>2402</v>
      </c>
      <c r="J154" s="36">
        <v>0.64</v>
      </c>
      <c r="K154" s="5" t="str">
        <f>RIGHTB(B154,1)</f>
        <v>S</v>
      </c>
      <c r="L154" s="5" t="str">
        <f>RIGHTB(C154,1)</f>
        <v>E</v>
      </c>
      <c r="M154" s="6">
        <f>IF(AND(K154="S",LEN(B154)&gt;4),-LEFT(B154,4),IF(AND(K154="S",LEN(B154)=4),-LEFT(B154,3),IF(AND(K154="N",LEN(B154)=4),LEFT(B154,3),LEFT(B154,4))))</f>
        <v>-50.6</v>
      </c>
      <c r="N154" s="6" t="str">
        <f>IF(AND(L154="W",LEN(C154)=6),-LEFT(C154,5), IF(AND(L154="W",LEN(C154)=5),-LEFT(C154,4), IF(AND(L154="W",LEN(C154)=4), -LEFT(C154,3), IF(AND(L154="E", LEN(C154)=6),LEFT(C154,5), IF(AND(L154="E",LEN(C154)=5), LEFT(C154,4), IF(AND(L154="E",LEN(C154)=4),LEFT(C154,3) ))))))</f>
        <v>157.8</v>
      </c>
      <c r="O154">
        <f>(F154^2+G154^2+H154^2)^0.5</f>
        <v>0</v>
      </c>
      <c r="P154" t="e">
        <f>ATAN((R154^2+S154^2)^0.5/T154)/$AB$1</f>
        <v>#DIV/0!</v>
      </c>
      <c r="Q154" t="e">
        <f>ATAN2(R154,S154)/$AB$1+180</f>
        <v>#DIV/0!</v>
      </c>
      <c r="R154">
        <f>-F154*SIN(M154*$AB$1)*COS(N154*$AB$1)-G154*SIN($AB$1*M154)*SIN($AB$1*N154)+H154*COS($AB$1*M154)</f>
        <v>0</v>
      </c>
      <c r="S154">
        <f>-F154*SIN($AB$1*N154)+G154*COS($AB$1*N154)</f>
        <v>0</v>
      </c>
      <c r="T154">
        <f>-F154*COS($AB$1*M154)*COS(N154*$AB$1)-G154*COS($AB$1*M154)*SIN($AB$1*N154)-H154*SIN($AB$1*M154)</f>
        <v>0</v>
      </c>
      <c r="U154"/>
      <c r="V154"/>
      <c r="W154">
        <f t="shared" si="6"/>
        <v>0</v>
      </c>
      <c r="X154"/>
      <c r="Y154"/>
      <c r="Z154"/>
      <c r="AA154"/>
      <c r="AB154"/>
      <c r="AC154"/>
    </row>
    <row r="155" spans="1:29">
      <c r="A155" t="s">
        <v>2401</v>
      </c>
      <c r="B155" t="s">
        <v>80</v>
      </c>
      <c r="C155" t="s">
        <v>984</v>
      </c>
      <c r="D155">
        <v>38.5</v>
      </c>
      <c r="E155">
        <v>16.8</v>
      </c>
      <c r="F155">
        <v>9.3000000000000007</v>
      </c>
      <c r="G155">
        <v>13.8</v>
      </c>
      <c r="H155">
        <v>2.5</v>
      </c>
      <c r="I155" t="s">
        <v>2402</v>
      </c>
      <c r="J155" s="36">
        <v>0.64</v>
      </c>
      <c r="K155" s="5" t="str">
        <f>RIGHTB(B155,1)</f>
        <v>S</v>
      </c>
      <c r="L155" s="5" t="str">
        <f>RIGHTB(C155,1)</f>
        <v>W</v>
      </c>
      <c r="M155" s="6">
        <f>IF(AND(K155="S",LEN(B155)&gt;4),-LEFT(B155,4),IF(AND(K155="S",LEN(B155)=4),-LEFT(B155,3),IF(AND(K155="N",LEN(B155)=4),LEFT(B155,3),LEFT(B155,4))))</f>
        <v>-50.2</v>
      </c>
      <c r="N155" s="6">
        <f>IF(AND(L155="W",LEN(C155)=6),-LEFT(C155,5), IF(AND(L155="W",LEN(C155)=5),-LEFT(C155,4), IF(AND(L155="W",LEN(C155)=4), -LEFT(C155,3), IF(AND(L155="E", LEN(C155)=6),LEFT(C155,5), IF(AND(L155="E",LEN(C155)=5), LEFT(C155,4), IF(AND(L155="E",LEN(C155)=4),LEFT(C155,3) ))))))</f>
        <v>-146.4</v>
      </c>
      <c r="O155">
        <f>(F155^2+G155^2+H155^2)^0.5</f>
        <v>16.82795293551774</v>
      </c>
      <c r="P155">
        <f>ATAN((R155^2+S155^2)^0.5/T155)/$AB$1</f>
        <v>45.630510419543135</v>
      </c>
      <c r="Q155">
        <f>ATAN2(R155,S155)/$AB$1+180</f>
        <v>31.849441810624796</v>
      </c>
      <c r="R155">
        <f>-F155*SIN(M155*$AB$1)*COS(N155*$AB$1)-G155*SIN($AB$1*M155)*SIN($AB$1*N155)+H155*COS($AB$1*M155)</f>
        <v>-10.218208851691351</v>
      </c>
      <c r="S155">
        <f>-F155*SIN($AB$1*N155)+G155*COS($AB$1*N155)</f>
        <v>-6.3477717127128264</v>
      </c>
      <c r="T155">
        <f>-F155*COS($AB$1*M155)*COS(N155*$AB$1)-G155*COS($AB$1*M155)*SIN($AB$1*N155)-H155*SIN($AB$1*M155)</f>
        <v>11.767497701146981</v>
      </c>
      <c r="W155">
        <f t="shared" si="6"/>
        <v>1</v>
      </c>
    </row>
    <row r="156" spans="1:29">
      <c r="A156" t="s">
        <v>2733</v>
      </c>
      <c r="I156" t="s">
        <v>2532</v>
      </c>
      <c r="J156" s="36">
        <v>0.63</v>
      </c>
      <c r="K156" s="5" t="str">
        <f>RIGHTB(B156,1)</f>
        <v/>
      </c>
      <c r="L156" s="5" t="str">
        <f>RIGHTB(C156,1)</f>
        <v/>
      </c>
      <c r="M156" s="6" t="str">
        <f>IF(AND(K156="S",LEN(B156)&gt;4),-LEFT(B156,4),IF(AND(K156="S",LEN(B156)=4),-LEFT(B156,3),IF(AND(K156="N",LEN(B156)=4),LEFT(B156,3),LEFT(B156,4))))</f>
        <v/>
      </c>
      <c r="N156" s="6" t="b">
        <f>IF(AND(L156="W",LEN(C156)=6),-LEFT(C156,5), IF(AND(L156="W",LEN(C156)=5),-LEFT(C156,4), IF(AND(L156="W",LEN(C156)=4), -LEFT(C156,3), IF(AND(L156="E", LEN(C156)=6),LEFT(C156,5), IF(AND(L156="E",LEN(C156)=5), LEFT(C156,4), IF(AND(L156="E",LEN(C156)=4),LEFT(C156,3) ))))))</f>
        <v>0</v>
      </c>
      <c r="O156">
        <f>(F156^2+G156^2+H156^2)^0.5</f>
        <v>0</v>
      </c>
      <c r="P156" t="e">
        <f>ATAN((R156^2+S156^2)^0.5/T156)/$AB$1</f>
        <v>#VALUE!</v>
      </c>
      <c r="Q156" t="e">
        <f>ATAN2(R156,S156)/$AB$1+180</f>
        <v>#VALUE!</v>
      </c>
      <c r="R156" t="e">
        <f>-F156*SIN(M156*$AB$1)*COS(N156*$AB$1)-G156*SIN($AB$1*M156)*SIN($AB$1*N156)+H156*COS($AB$1*M156)</f>
        <v>#VALUE!</v>
      </c>
      <c r="S156">
        <f>-F156*SIN($AB$1*N156)+G156*COS($AB$1*N156)</f>
        <v>0</v>
      </c>
      <c r="T156" t="e">
        <f>-F156*COS($AB$1*M156)*COS(N156*$AB$1)-G156*COS($AB$1*M156)*SIN($AB$1*N156)-H156*SIN($AB$1*M156)</f>
        <v>#VALUE!</v>
      </c>
      <c r="W156">
        <f t="shared" si="6"/>
        <v>0</v>
      </c>
    </row>
    <row r="157" spans="1:29">
      <c r="A157" t="s">
        <v>2531</v>
      </c>
      <c r="B157" t="s">
        <v>60</v>
      </c>
      <c r="C157" t="s">
        <v>1080</v>
      </c>
      <c r="I157" t="s">
        <v>2532</v>
      </c>
      <c r="J157" s="36">
        <v>0.63</v>
      </c>
      <c r="K157" s="5" t="str">
        <f>RIGHTB(B157,1)</f>
        <v>S</v>
      </c>
      <c r="L157" s="5" t="str">
        <f>RIGHTB(C157,1)</f>
        <v>E</v>
      </c>
      <c r="M157" s="6">
        <f>IF(AND(K157="S",LEN(B157)&gt;4),-LEFT(B157,4),IF(AND(K157="S",LEN(B157)=4),-LEFT(B157,3),IF(AND(K157="N",LEN(B157)=4),LEFT(B157,3),LEFT(B157,4))))</f>
        <v>-28.7</v>
      </c>
      <c r="N157" s="6" t="str">
        <f>IF(AND(L157="W",LEN(C157)=6),-LEFT(C157,5), IF(AND(L157="W",LEN(C157)=5),-LEFT(C157,4), IF(AND(L157="W",LEN(C157)=4), -LEFT(C157,3), IF(AND(L157="E", LEN(C157)=6),LEFT(C157,5), IF(AND(L157="E",LEN(C157)=5), LEFT(C157,4), IF(AND(L157="E",LEN(C157)=4),LEFT(C157,3) ))))))</f>
        <v>47.0</v>
      </c>
      <c r="O157">
        <f>(F157^2+G157^2+H157^2)^0.5</f>
        <v>0</v>
      </c>
      <c r="P157" t="e">
        <f>ATAN((R157^2+S157^2)^0.5/T157)/$AB$1</f>
        <v>#DIV/0!</v>
      </c>
      <c r="Q157" t="e">
        <f>ATAN2(R157,S157)/$AB$1+180</f>
        <v>#DIV/0!</v>
      </c>
      <c r="R157">
        <f>-F157*SIN(M157*$AB$1)*COS(N157*$AB$1)-G157*SIN($AB$1*M157)*SIN($AB$1*N157)+H157*COS($AB$1*M157)</f>
        <v>0</v>
      </c>
      <c r="S157">
        <f>-F157*SIN($AB$1*N157)+G157*COS($AB$1*N157)</f>
        <v>0</v>
      </c>
      <c r="T157">
        <f>-F157*COS($AB$1*M157)*COS(N157*$AB$1)-G157*COS($AB$1*M157)*SIN($AB$1*N157)-H157*SIN($AB$1*M157)</f>
        <v>0</v>
      </c>
      <c r="W157">
        <f t="shared" si="6"/>
        <v>0</v>
      </c>
    </row>
    <row r="158" spans="1:29">
      <c r="A158" t="s">
        <v>2131</v>
      </c>
      <c r="B158" t="s">
        <v>160</v>
      </c>
      <c r="C158" t="s">
        <v>161</v>
      </c>
      <c r="I158" t="s">
        <v>2132</v>
      </c>
      <c r="J158" s="36">
        <v>0.63</v>
      </c>
      <c r="K158" s="5" t="str">
        <f>RIGHTB(B158,1)</f>
        <v>N</v>
      </c>
      <c r="L158" s="5" t="str">
        <f>RIGHTB(C158,1)</f>
        <v>W</v>
      </c>
      <c r="M158" s="6" t="str">
        <f>IF(AND(K158="S",LEN(B158)&gt;4),-LEFT(B158,4),IF(AND(K158="S",LEN(B158)=4),-LEFT(B158,3),IF(AND(K158="N",LEN(B158)=4),LEFT(B158,3),LEFT(B158,4))))</f>
        <v>76.7</v>
      </c>
      <c r="N158" s="6">
        <f>IF(AND(L158="W",LEN(C158)=6),-LEFT(C158,5), IF(AND(L158="W",LEN(C158)=5),-LEFT(C158,4), IF(AND(L158="W",LEN(C158)=4), -LEFT(C158,3), IF(AND(L158="E", LEN(C158)=6),LEFT(C158,5), IF(AND(L158="E",LEN(C158)=5), LEFT(C158,4), IF(AND(L158="E",LEN(C158)=4),LEFT(C158,3) ))))))</f>
        <v>-10.6</v>
      </c>
      <c r="O158">
        <f>(F158^2+G158^2+H158^2)^0.5</f>
        <v>0</v>
      </c>
      <c r="P158" t="e">
        <f>ATAN((R158^2+S158^2)^0.5/T158)/$AB$1</f>
        <v>#DIV/0!</v>
      </c>
      <c r="Q158" t="e">
        <f>ATAN2(R158,S158)/$AB$1+180</f>
        <v>#DIV/0!</v>
      </c>
      <c r="R158">
        <f>-F158*SIN(M158*$AB$1)*COS(N158*$AB$1)-G158*SIN($AB$1*M158)*SIN($AB$1*N158)+H158*COS($AB$1*M158)</f>
        <v>0</v>
      </c>
      <c r="S158">
        <f>-F158*SIN($AB$1*N158)+G158*COS($AB$1*N158)</f>
        <v>0</v>
      </c>
      <c r="T158">
        <f>-F158*COS($AB$1*M158)*COS(N158*$AB$1)-G158*COS($AB$1*M158)*SIN($AB$1*N158)-H158*SIN($AB$1*M158)</f>
        <v>0</v>
      </c>
      <c r="W158">
        <f t="shared" si="6"/>
        <v>0</v>
      </c>
    </row>
    <row r="159" spans="1:29">
      <c r="A159" t="s">
        <v>2333</v>
      </c>
      <c r="B159" t="s">
        <v>445</v>
      </c>
      <c r="C159" t="s">
        <v>446</v>
      </c>
      <c r="D159">
        <v>43</v>
      </c>
      <c r="I159" t="s">
        <v>2334</v>
      </c>
      <c r="J159" s="36">
        <v>0.62</v>
      </c>
      <c r="K159" s="5" t="str">
        <f>RIGHTB(B159,1)</f>
        <v>S</v>
      </c>
      <c r="L159" s="5" t="str">
        <f>RIGHTB(C159,1)</f>
        <v>W</v>
      </c>
      <c r="M159" s="6">
        <f>IF(AND(K159="S",LEN(B159)&gt;4),-LEFT(B159,4),IF(AND(K159="S",LEN(B159)=4),-LEFT(B159,3),IF(AND(K159="N",LEN(B159)=4),LEFT(B159,3),LEFT(B159,4))))</f>
        <v>-1.9</v>
      </c>
      <c r="N159" s="6">
        <f>IF(AND(L159="W",LEN(C159)=6),-LEFT(C159,5), IF(AND(L159="W",LEN(C159)=5),-LEFT(C159,4), IF(AND(L159="W",LEN(C159)=4), -LEFT(C159,3), IF(AND(L159="E", LEN(C159)=6),LEFT(C159,5), IF(AND(L159="E",LEN(C159)=5), LEFT(C159,4), IF(AND(L159="E",LEN(C159)=4),LEFT(C159,3) ))))))</f>
        <v>-2.7</v>
      </c>
      <c r="O159">
        <f>(F159^2+G159^2+H159^2)^0.5</f>
        <v>0</v>
      </c>
      <c r="P159" t="e">
        <f>ATAN((R159^2+S159^2)^0.5/T159)/$AB$1</f>
        <v>#DIV/0!</v>
      </c>
      <c r="Q159" t="e">
        <f>ATAN2(R159,S159)/$AB$1+180</f>
        <v>#DIV/0!</v>
      </c>
      <c r="R159">
        <f>-F159*SIN(M159*$AB$1)*COS(N159*$AB$1)-G159*SIN($AB$1*M159)*SIN($AB$1*N159)+H159*COS($AB$1*M159)</f>
        <v>0</v>
      </c>
      <c r="S159">
        <f>-F159*SIN($AB$1*N159)+G159*COS($AB$1*N159)</f>
        <v>0</v>
      </c>
      <c r="T159">
        <f>-F159*COS($AB$1*M159)*COS(N159*$AB$1)-G159*COS($AB$1*M159)*SIN($AB$1*N159)-H159*SIN($AB$1*M159)</f>
        <v>0</v>
      </c>
      <c r="W159">
        <f t="shared" si="6"/>
        <v>0</v>
      </c>
    </row>
    <row r="160" spans="1:29">
      <c r="A160" t="s">
        <v>1583</v>
      </c>
      <c r="B160" t="s">
        <v>260</v>
      </c>
      <c r="C160" t="s">
        <v>629</v>
      </c>
      <c r="D160">
        <v>31.5</v>
      </c>
      <c r="E160">
        <v>17.100000000000001</v>
      </c>
      <c r="F160">
        <v>-3.5</v>
      </c>
      <c r="G160">
        <v>2.2000000000000002</v>
      </c>
      <c r="H160">
        <v>-16.600000000000001</v>
      </c>
      <c r="I160" t="s">
        <v>1969</v>
      </c>
      <c r="J160" s="36">
        <v>0.62</v>
      </c>
      <c r="K160" s="5" t="str">
        <f>RIGHTB(B160,1)</f>
        <v>N</v>
      </c>
      <c r="L160" s="5" t="str">
        <f>RIGHTB(C160,1)</f>
        <v>W</v>
      </c>
      <c r="M160" s="6" t="str">
        <f>IF(AND(K160="S",LEN(B160)&gt;4),-LEFT(B160,4),IF(AND(K160="S",LEN(B160)=4),-LEFT(B160,3),IF(AND(K160="N",LEN(B160)=4),LEFT(B160,3),LEFT(B160,4))))</f>
        <v>20.7</v>
      </c>
      <c r="N160" s="6">
        <f>IF(AND(L160="W",LEN(C160)=6),-LEFT(C160,5), IF(AND(L160="W",LEN(C160)=5),-LEFT(C160,4), IF(AND(L160="W",LEN(C160)=4), -LEFT(C160,3), IF(AND(L160="E", LEN(C160)=6),LEFT(C160,5), IF(AND(L160="E",LEN(C160)=5), LEFT(C160,4), IF(AND(L160="E",LEN(C160)=4),LEFT(C160,3) ))))))</f>
        <v>-14.5</v>
      </c>
      <c r="O160">
        <f>(F160^2+G160^2+H160^2)^0.5</f>
        <v>17.10701610451104</v>
      </c>
      <c r="P160">
        <f>ATAN((R160^2+S160^2)^0.5/T160)/$AB$1</f>
        <v>56.054100038953905</v>
      </c>
      <c r="Q160">
        <f>ATAN2(R160,S160)/$AB$1+180</f>
        <v>354.93217690342459</v>
      </c>
      <c r="R160">
        <f>-F160*SIN(M160*$AB$1)*COS(N160*$AB$1)-G160*SIN($AB$1*M160)*SIN($AB$1*N160)+H160*COS($AB$1*M160)</f>
        <v>-14.135908813894064</v>
      </c>
      <c r="S160">
        <f>-F160*SIN($AB$1*N160)+G160*COS($AB$1*N160)</f>
        <v>1.2535947946697874</v>
      </c>
      <c r="T160">
        <f>-F160*COS($AB$1*M160)*COS(N160*$AB$1)-G160*COS($AB$1*M160)*SIN($AB$1*N160)-H160*SIN($AB$1*M160)</f>
        <v>9.5527264221293891</v>
      </c>
      <c r="W160">
        <f t="shared" si="6"/>
        <v>1</v>
      </c>
    </row>
    <row r="161" spans="1:23">
      <c r="A161" t="s">
        <v>2722</v>
      </c>
      <c r="I161" t="s">
        <v>1865</v>
      </c>
      <c r="J161" s="36">
        <v>0.61</v>
      </c>
      <c r="K161" s="5" t="str">
        <f>RIGHTB(B161,1)</f>
        <v/>
      </c>
      <c r="L161" s="5" t="str">
        <f>RIGHTB(C161,1)</f>
        <v/>
      </c>
      <c r="M161" s="6" t="str">
        <f>IF(AND(K161="S",LEN(B161)&gt;4),-LEFT(B161,4),IF(AND(K161="S",LEN(B161)=4),-LEFT(B161,3),IF(AND(K161="N",LEN(B161)=4),LEFT(B161,3),LEFT(B161,4))))</f>
        <v/>
      </c>
      <c r="N161" s="6" t="b">
        <f>IF(AND(L161="W",LEN(C161)=6),-LEFT(C161,5), IF(AND(L161="W",LEN(C161)=5),-LEFT(C161,4), IF(AND(L161="W",LEN(C161)=4), -LEFT(C161,3), IF(AND(L161="E", LEN(C161)=6),LEFT(C161,5), IF(AND(L161="E",LEN(C161)=5), LEFT(C161,4), IF(AND(L161="E",LEN(C161)=4),LEFT(C161,3) ))))))</f>
        <v>0</v>
      </c>
      <c r="O161">
        <f>(F161^2+G161^2+H161^2)^0.5</f>
        <v>0</v>
      </c>
      <c r="P161" t="e">
        <f>ATAN((R161^2+S161^2)^0.5/T161)/$AB$1</f>
        <v>#VALUE!</v>
      </c>
      <c r="Q161" t="e">
        <f>ATAN2(R161,S161)/$AB$1+180</f>
        <v>#VALUE!</v>
      </c>
      <c r="R161" t="e">
        <f>-F161*SIN(M161*$AB$1)*COS(N161*$AB$1)-G161*SIN($AB$1*M161)*SIN($AB$1*N161)+H161*COS($AB$1*M161)</f>
        <v>#VALUE!</v>
      </c>
      <c r="S161">
        <f>-F161*SIN($AB$1*N161)+G161*COS($AB$1*N161)</f>
        <v>0</v>
      </c>
      <c r="T161" t="e">
        <f>-F161*COS($AB$1*M161)*COS(N161*$AB$1)-G161*COS($AB$1*M161)*SIN($AB$1*N161)-H161*SIN($AB$1*M161)</f>
        <v>#VALUE!</v>
      </c>
      <c r="W161">
        <f t="shared" si="6"/>
        <v>0</v>
      </c>
    </row>
    <row r="162" spans="1:23">
      <c r="A162" t="s">
        <v>2410</v>
      </c>
      <c r="B162" t="s">
        <v>991</v>
      </c>
      <c r="C162" t="s">
        <v>992</v>
      </c>
      <c r="D162">
        <v>59.2</v>
      </c>
      <c r="I162" t="s">
        <v>2411</v>
      </c>
      <c r="J162" s="36">
        <v>0.61</v>
      </c>
      <c r="K162" s="5" t="str">
        <f>RIGHTB(B162,1)</f>
        <v>S</v>
      </c>
      <c r="L162" s="5" t="str">
        <f>RIGHTB(C162,1)</f>
        <v>E</v>
      </c>
      <c r="M162" s="6">
        <f>IF(AND(K162="S",LEN(B162)&gt;4),-LEFT(B162,4),IF(AND(K162="S",LEN(B162)=4),-LEFT(B162,3),IF(AND(K162="N",LEN(B162)=4),LEFT(B162,3),LEFT(B162,4))))</f>
        <v>-1</v>
      </c>
      <c r="N162" s="6" t="str">
        <f>IF(AND(L162="W",LEN(C162)=6),-LEFT(C162,5), IF(AND(L162="W",LEN(C162)=5),-LEFT(C162,4), IF(AND(L162="W",LEN(C162)=4), -LEFT(C162,3), IF(AND(L162="E", LEN(C162)=6),LEFT(C162,5), IF(AND(L162="E",LEN(C162)=5), LEFT(C162,4), IF(AND(L162="E",LEN(C162)=4),LEFT(C162,3) ))))))</f>
        <v>112.4</v>
      </c>
      <c r="O162">
        <f>(F162^2+G162^2+H162^2)^0.5</f>
        <v>0</v>
      </c>
      <c r="P162" t="e">
        <f>ATAN((R162^2+S162^2)^0.5/T162)/$AB$1</f>
        <v>#DIV/0!</v>
      </c>
      <c r="Q162" t="e">
        <f>ATAN2(R162,S162)/$AB$1+180</f>
        <v>#DIV/0!</v>
      </c>
      <c r="R162">
        <f>-F162*SIN(M162*$AB$1)*COS(N162*$AB$1)-G162*SIN($AB$1*M162)*SIN($AB$1*N162)+H162*COS($AB$1*M162)</f>
        <v>0</v>
      </c>
      <c r="S162">
        <f>-F162*SIN($AB$1*N162)+G162*COS($AB$1*N162)</f>
        <v>0</v>
      </c>
      <c r="T162">
        <f>-F162*COS($AB$1*M162)*COS(N162*$AB$1)-G162*COS($AB$1*M162)*SIN($AB$1*N162)-H162*SIN($AB$1*M162)</f>
        <v>0</v>
      </c>
      <c r="W162">
        <f t="shared" si="6"/>
        <v>0</v>
      </c>
    </row>
    <row r="163" spans="1:23">
      <c r="A163" t="s">
        <v>2273</v>
      </c>
      <c r="B163" t="s">
        <v>351</v>
      </c>
      <c r="C163" t="s">
        <v>352</v>
      </c>
      <c r="D163">
        <v>29.6</v>
      </c>
      <c r="I163" t="s">
        <v>2274</v>
      </c>
      <c r="J163" s="36">
        <v>0.61</v>
      </c>
      <c r="K163" s="5" t="str">
        <f>RIGHTB(B163,1)</f>
        <v>N</v>
      </c>
      <c r="L163" s="5" t="str">
        <f>RIGHTB(C163,1)</f>
        <v>E</v>
      </c>
      <c r="M163" s="6" t="str">
        <f>IF(AND(K163="S",LEN(B163)&gt;4),-LEFT(B163,4),IF(AND(K163="S",LEN(B163)=4),-LEFT(B163,3),IF(AND(K163="N",LEN(B163)=4),LEFT(B163,3),LEFT(B163,4))))</f>
        <v>14.5</v>
      </c>
      <c r="N163" s="6" t="str">
        <f>IF(AND(L163="W",LEN(C163)=6),-LEFT(C163,5), IF(AND(L163="W",LEN(C163)=5),-LEFT(C163,4), IF(AND(L163="W",LEN(C163)=4), -LEFT(C163,3), IF(AND(L163="E", LEN(C163)=6),LEFT(C163,5), IF(AND(L163="E",LEN(C163)=5), LEFT(C163,4), IF(AND(L163="E",LEN(C163)=4),LEFT(C163,3) ))))))</f>
        <v>112.7</v>
      </c>
      <c r="O163">
        <f>(F163^2+G163^2+H163^2)^0.5</f>
        <v>0</v>
      </c>
      <c r="P163" t="e">
        <f>ATAN((R163^2+S163^2)^0.5/T163)/$AB$1</f>
        <v>#DIV/0!</v>
      </c>
      <c r="Q163" t="e">
        <f>ATAN2(R163,S163)/$AB$1+180</f>
        <v>#DIV/0!</v>
      </c>
      <c r="R163">
        <f>-F163*SIN(M163*$AB$1)*COS(N163*$AB$1)-G163*SIN($AB$1*M163)*SIN($AB$1*N163)+H163*COS($AB$1*M163)</f>
        <v>0</v>
      </c>
      <c r="S163">
        <f>-F163*SIN($AB$1*N163)+G163*COS($AB$1*N163)</f>
        <v>0</v>
      </c>
      <c r="T163">
        <f>-F163*COS($AB$1*M163)*COS(N163*$AB$1)-G163*COS($AB$1*M163)*SIN($AB$1*N163)-H163*SIN($AB$1*M163)</f>
        <v>0</v>
      </c>
      <c r="W163">
        <f t="shared" si="6"/>
        <v>0</v>
      </c>
    </row>
    <row r="164" spans="1:23">
      <c r="A164" t="s">
        <v>2169</v>
      </c>
      <c r="B164" t="s">
        <v>218</v>
      </c>
      <c r="C164" t="s">
        <v>219</v>
      </c>
      <c r="D164">
        <v>28.7</v>
      </c>
      <c r="I164" t="s">
        <v>1865</v>
      </c>
      <c r="J164" s="36">
        <v>0.61</v>
      </c>
      <c r="K164" s="5" t="str">
        <f>RIGHTB(B164,1)</f>
        <v>N</v>
      </c>
      <c r="L164" s="5" t="str">
        <f>RIGHTB(C164,1)</f>
        <v>W</v>
      </c>
      <c r="M164" s="6" t="str">
        <f>IF(AND(K164="S",LEN(B164)&gt;4),-LEFT(B164,4),IF(AND(K164="S",LEN(B164)=4),-LEFT(B164,3),IF(AND(K164="N",LEN(B164)=4),LEFT(B164,3),LEFT(B164,4))))</f>
        <v>1.4</v>
      </c>
      <c r="N164" s="6">
        <f>IF(AND(L164="W",LEN(C164)=6),-LEFT(C164,5), IF(AND(L164="W",LEN(C164)=5),-LEFT(C164,4), IF(AND(L164="W",LEN(C164)=4), -LEFT(C164,3), IF(AND(L164="E", LEN(C164)=6),LEFT(C164,5), IF(AND(L164="E",LEN(C164)=5), LEFT(C164,4), IF(AND(L164="E",LEN(C164)=4),LEFT(C164,3) ))))))</f>
        <v>-126.6</v>
      </c>
      <c r="O164">
        <f>(F164^2+G164^2+H164^2)^0.5</f>
        <v>0</v>
      </c>
      <c r="P164" t="e">
        <f>ATAN((R164^2+S164^2)^0.5/T164)/$AB$1</f>
        <v>#DIV/0!</v>
      </c>
      <c r="Q164" t="e">
        <f>ATAN2(R164,S164)/$AB$1+180</f>
        <v>#DIV/0!</v>
      </c>
      <c r="R164">
        <f>-F164*SIN(M164*$AB$1)*COS(N164*$AB$1)-G164*SIN($AB$1*M164)*SIN($AB$1*N164)+H164*COS($AB$1*M164)</f>
        <v>0</v>
      </c>
      <c r="S164">
        <f>-F164*SIN($AB$1*N164)+G164*COS($AB$1*N164)</f>
        <v>0</v>
      </c>
      <c r="T164">
        <f>-F164*COS($AB$1*M164)*COS(N164*$AB$1)-G164*COS($AB$1*M164)*SIN($AB$1*N164)-H164*SIN($AB$1*M164)</f>
        <v>0</v>
      </c>
      <c r="W164">
        <f t="shared" si="6"/>
        <v>0</v>
      </c>
    </row>
    <row r="165" spans="1:23">
      <c r="A165" t="s">
        <v>1557</v>
      </c>
      <c r="B165" t="s">
        <v>885</v>
      </c>
      <c r="C165" t="s">
        <v>886</v>
      </c>
      <c r="D165">
        <v>32.5</v>
      </c>
      <c r="E165">
        <v>19.100000000000001</v>
      </c>
      <c r="F165">
        <v>7.6</v>
      </c>
      <c r="G165">
        <v>17.3</v>
      </c>
      <c r="H165">
        <v>-2.7</v>
      </c>
      <c r="I165" t="s">
        <v>1865</v>
      </c>
      <c r="J165" s="36">
        <v>0.61</v>
      </c>
      <c r="K165" s="5" t="str">
        <f>RIGHTB(B165,1)</f>
        <v>N</v>
      </c>
      <c r="L165" s="5" t="str">
        <f>RIGHTB(C165,1)</f>
        <v>W</v>
      </c>
      <c r="M165" s="6" t="str">
        <f>IF(AND(K165="S",LEN(B165)&gt;4),-LEFT(B165,4),IF(AND(K165="S",LEN(B165)=4),-LEFT(B165,3),IF(AND(K165="N",LEN(B165)=4),LEFT(B165,3),LEFT(B165,4))))</f>
        <v>47.3</v>
      </c>
      <c r="N165" s="6">
        <f>IF(AND(L165="W",LEN(C165)=6),-LEFT(C165,5), IF(AND(L165="W",LEN(C165)=5),-LEFT(C165,4), IF(AND(L165="W",LEN(C165)=4), -LEFT(C165,3), IF(AND(L165="E", LEN(C165)=6),LEFT(C165,5), IF(AND(L165="E",LEN(C165)=5), LEFT(C165,4), IF(AND(L165="E",LEN(C165)=4),LEFT(C165,3) ))))))</f>
        <v>-172.9</v>
      </c>
      <c r="O165">
        <f>(F165^2+G165^2+H165^2)^0.5</f>
        <v>19.087692369692046</v>
      </c>
      <c r="P165">
        <f>ATAN((R165^2+S165^2)^0.5/T165)/$AB$1</f>
        <v>63.392659717572322</v>
      </c>
      <c r="Q165">
        <f>ATAN2(R165,S165)/$AB$1+180</f>
        <v>108.03248960845218</v>
      </c>
      <c r="R165">
        <f>-F165*SIN(M165*$AB$1)*COS(N165*$AB$1)-G165*SIN($AB$1*M165)*SIN($AB$1*N165)+H165*COS($AB$1*M165)</f>
        <v>5.2829629533419586</v>
      </c>
      <c r="S165">
        <f>-F165*SIN($AB$1*N165)+G165*COS($AB$1*N165)</f>
        <v>-16.227971301356295</v>
      </c>
      <c r="T165">
        <f>-F165*COS($AB$1*M165)*COS(N165*$AB$1)-G165*COS($AB$1*M165)*SIN($AB$1*N165)-H165*SIN($AB$1*M165)</f>
        <v>8.5488741876327143</v>
      </c>
      <c r="W165">
        <f t="shared" si="6"/>
        <v>1</v>
      </c>
    </row>
    <row r="166" spans="1:23">
      <c r="A166" t="s">
        <v>2268</v>
      </c>
      <c r="B166" t="s">
        <v>345</v>
      </c>
      <c r="C166" t="s">
        <v>346</v>
      </c>
      <c r="D166">
        <v>50</v>
      </c>
      <c r="I166" t="s">
        <v>2269</v>
      </c>
      <c r="J166">
        <v>0.6</v>
      </c>
      <c r="K166" s="5" t="str">
        <f>RIGHTB(B166,1)</f>
        <v>S</v>
      </c>
      <c r="L166" s="5" t="str">
        <f>RIGHTB(C166,1)</f>
        <v>W</v>
      </c>
      <c r="M166" s="6">
        <f>IF(AND(K166="S",LEN(B166)&gt;4),-LEFT(B166,4),IF(AND(K166="S",LEN(B166)=4),-LEFT(B166,3),IF(AND(K166="N",LEN(B166)=4),LEFT(B166,3),LEFT(B166,4))))</f>
        <v>-7</v>
      </c>
      <c r="N166" s="6">
        <f>IF(AND(L166="W",LEN(C166)=6),-LEFT(C166,5), IF(AND(L166="W",LEN(C166)=5),-LEFT(C166,4), IF(AND(L166="W",LEN(C166)=4), -LEFT(C166,3), IF(AND(L166="E", LEN(C166)=6),LEFT(C166,5), IF(AND(L166="E",LEN(C166)=5), LEFT(C166,4), IF(AND(L166="E",LEN(C166)=4),LEFT(C166,3) ))))))</f>
        <v>-9.6999999999999993</v>
      </c>
      <c r="O166">
        <f>(F166^2+G166^2+H166^2)^0.5</f>
        <v>0</v>
      </c>
      <c r="P166" t="e">
        <f>ATAN((R166^2+S166^2)^0.5/T166)/$AB$1</f>
        <v>#DIV/0!</v>
      </c>
      <c r="Q166" t="e">
        <f>ATAN2(R166,S166)/$AB$1+180</f>
        <v>#DIV/0!</v>
      </c>
      <c r="R166">
        <f>-F166*SIN(M166*$AB$1)*COS(N166*$AB$1)-G166*SIN($AB$1*M166)*SIN($AB$1*N166)+H166*COS($AB$1*M166)</f>
        <v>0</v>
      </c>
      <c r="S166">
        <f>-F166*SIN($AB$1*N166)+G166*COS($AB$1*N166)</f>
        <v>0</v>
      </c>
      <c r="T166">
        <f>-F166*COS($AB$1*M166)*COS(N166*$AB$1)-G166*COS($AB$1*M166)*SIN($AB$1*N166)-H166*SIN($AB$1*M166)</f>
        <v>0</v>
      </c>
      <c r="W166">
        <f t="shared" si="6"/>
        <v>0</v>
      </c>
    </row>
    <row r="167" spans="1:23">
      <c r="A167" t="s">
        <v>2129</v>
      </c>
      <c r="I167" t="s">
        <v>1885</v>
      </c>
      <c r="J167" s="36">
        <v>0.59</v>
      </c>
      <c r="K167" s="5" t="str">
        <f>RIGHTB(B167,1)</f>
        <v/>
      </c>
      <c r="L167" s="5" t="str">
        <f>RIGHTB(C167,1)</f>
        <v/>
      </c>
      <c r="M167" s="6" t="str">
        <f>IF(AND(K167="S",LEN(B167)&gt;4),-LEFT(B167,4),IF(AND(K167="S",LEN(B167)=4),-LEFT(B167,3),IF(AND(K167="N",LEN(B167)=4),LEFT(B167,3),LEFT(B167,4))))</f>
        <v/>
      </c>
      <c r="N167" s="6" t="b">
        <f>IF(AND(L167="W",LEN(C167)=6),-LEFT(C167,5), IF(AND(L167="W",LEN(C167)=5),-LEFT(C167,4), IF(AND(L167="W",LEN(C167)=4), -LEFT(C167,3), IF(AND(L167="E", LEN(C167)=6),LEFT(C167,5), IF(AND(L167="E",LEN(C167)=5), LEFT(C167,4), IF(AND(L167="E",LEN(C167)=4),LEFT(C167,3) ))))))</f>
        <v>0</v>
      </c>
      <c r="O167">
        <f>(F167^2+G167^2+H167^2)^0.5</f>
        <v>0</v>
      </c>
      <c r="P167" t="e">
        <f>ATAN((R167^2+S167^2)^0.5/T167)/$AB$1</f>
        <v>#VALUE!</v>
      </c>
      <c r="Q167" t="e">
        <f>ATAN2(R167,S167)/$AB$1+180</f>
        <v>#VALUE!</v>
      </c>
      <c r="R167" t="e">
        <f>-F167*SIN(M167*$AB$1)*COS(N167*$AB$1)-G167*SIN($AB$1*M167)*SIN($AB$1*N167)+H167*COS($AB$1*M167)</f>
        <v>#VALUE!</v>
      </c>
      <c r="S167">
        <f>-F167*SIN($AB$1*N167)+G167*COS($AB$1*N167)</f>
        <v>0</v>
      </c>
      <c r="T167" t="e">
        <f>-F167*COS($AB$1*M167)*COS(N167*$AB$1)-G167*COS($AB$1*M167)*SIN($AB$1*N167)-H167*SIN($AB$1*M167)</f>
        <v>#VALUE!</v>
      </c>
      <c r="W167">
        <f t="shared" si="6"/>
        <v>0</v>
      </c>
    </row>
    <row r="168" spans="1:23">
      <c r="A168" t="s">
        <v>1884</v>
      </c>
      <c r="B168" t="s">
        <v>671</v>
      </c>
      <c r="C168" t="s">
        <v>672</v>
      </c>
      <c r="I168" t="s">
        <v>1885</v>
      </c>
      <c r="J168" s="36">
        <v>0.59</v>
      </c>
      <c r="K168" s="5" t="str">
        <f>RIGHTB(B168,1)</f>
        <v>N</v>
      </c>
      <c r="L168" s="5" t="str">
        <f>RIGHTB(C168,1)</f>
        <v>W</v>
      </c>
      <c r="M168" s="6" t="str">
        <f>IF(AND(K168="S",LEN(B168)&gt;4),-LEFT(B168,4),IF(AND(K168="S",LEN(B168)=4),-LEFT(B168,3),IF(AND(K168="N",LEN(B168)=4),LEFT(B168,3),LEFT(B168,4))))</f>
        <v>82.5</v>
      </c>
      <c r="N168" s="6">
        <f>IF(AND(L168="W",LEN(C168)=6),-LEFT(C168,5), IF(AND(L168="W",LEN(C168)=5),-LEFT(C168,4), IF(AND(L168="W",LEN(C168)=4), -LEFT(C168,3), IF(AND(L168="E", LEN(C168)=6),LEFT(C168,5), IF(AND(L168="E",LEN(C168)=5), LEFT(C168,4), IF(AND(L168="E",LEN(C168)=4),LEFT(C168,3) ))))))</f>
        <v>-136.69999999999999</v>
      </c>
      <c r="O168">
        <f>(F168^2+G168^2+H168^2)^0.5</f>
        <v>0</v>
      </c>
      <c r="P168" t="e">
        <f>ATAN((R168^2+S168^2)^0.5/T168)/$AB$1</f>
        <v>#DIV/0!</v>
      </c>
      <c r="Q168" t="e">
        <f>ATAN2(R168,S168)/$AB$1+180</f>
        <v>#DIV/0!</v>
      </c>
      <c r="R168">
        <f>-F168*SIN(M168*$AB$1)*COS(N168*$AB$1)-G168*SIN($AB$1*M168)*SIN($AB$1*N168)+H168*COS($AB$1*M168)</f>
        <v>0</v>
      </c>
      <c r="S168">
        <f>-F168*SIN($AB$1*N168)+G168*COS($AB$1*N168)</f>
        <v>0</v>
      </c>
      <c r="T168">
        <f>-F168*COS($AB$1*M168)*COS(N168*$AB$1)-G168*COS($AB$1*M168)*SIN($AB$1*N168)-H168*SIN($AB$1*M168)</f>
        <v>0</v>
      </c>
      <c r="W168">
        <f t="shared" si="6"/>
        <v>0</v>
      </c>
    </row>
    <row r="169" spans="1:23">
      <c r="A169" t="s">
        <v>2112</v>
      </c>
      <c r="B169" t="s">
        <v>111</v>
      </c>
      <c r="C169" t="s">
        <v>112</v>
      </c>
      <c r="D169">
        <v>27.8</v>
      </c>
      <c r="E169">
        <v>13.5</v>
      </c>
      <c r="F169">
        <v>3.4</v>
      </c>
      <c r="G169">
        <v>12</v>
      </c>
      <c r="H169">
        <v>5.0999999999999996</v>
      </c>
      <c r="I169" t="s">
        <v>2113</v>
      </c>
      <c r="J169" s="36">
        <v>0.57999999999999996</v>
      </c>
      <c r="K169" s="5" t="str">
        <f>RIGHTB(B169,1)</f>
        <v>N</v>
      </c>
      <c r="L169" s="5" t="str">
        <f>RIGHTB(C169,1)</f>
        <v>W</v>
      </c>
      <c r="M169" s="6" t="str">
        <f>IF(AND(K169="S",LEN(B169)&gt;4),-LEFT(B169,4),IF(AND(K169="S",LEN(B169)=4),-LEFT(B169,3),IF(AND(K169="N",LEN(B169)=4),LEFT(B169,3),LEFT(B169,4))))</f>
        <v>51.2</v>
      </c>
      <c r="N169" s="6">
        <f>IF(AND(L169="W",LEN(C169)=6),-LEFT(C169,5), IF(AND(L169="W",LEN(C169)=5),-LEFT(C169,4), IF(AND(L169="W",LEN(C169)=4), -LEFT(C169,3), IF(AND(L169="E", LEN(C169)=6),LEFT(C169,5), IF(AND(L169="E",LEN(C169)=5), LEFT(C169,4), IF(AND(L169="E",LEN(C169)=4),LEFT(C169,3) ))))))</f>
        <v>-84.6</v>
      </c>
      <c r="O169">
        <f>(F169^2+G169^2+H169^2)^0.5</f>
        <v>13.474791278531924</v>
      </c>
      <c r="P169">
        <f>ATAN((R169^2+S169^2)^0.5/T169)/$AB$1</f>
        <v>75.776786417743622</v>
      </c>
      <c r="Q169">
        <f>ATAN2(R169,S169)/$AB$1+180</f>
        <v>200.21877856356792</v>
      </c>
      <c r="R169">
        <f>-F169*SIN(M169*$AB$1)*COS(N169*$AB$1)-G169*SIN($AB$1*M169)*SIN($AB$1*N169)+H169*COS($AB$1*M169)</f>
        <v>12.256866846500783</v>
      </c>
      <c r="S169">
        <f>-F169*SIN($AB$1*N169)+G169*COS($AB$1*N169)</f>
        <v>4.5142104399633274</v>
      </c>
      <c r="T169">
        <f>-F169*COS($AB$1*M169)*COS(N169*$AB$1)-G169*COS($AB$1*M169)*SIN($AB$1*N169)-H169*SIN($AB$1*M169)</f>
        <v>3.3107581021385517</v>
      </c>
      <c r="W169">
        <f t="shared" si="6"/>
        <v>1</v>
      </c>
    </row>
    <row r="170" spans="1:23">
      <c r="A170" t="s">
        <v>2412</v>
      </c>
      <c r="B170" t="s">
        <v>993</v>
      </c>
      <c r="C170" t="s">
        <v>994</v>
      </c>
      <c r="D170">
        <v>27.2</v>
      </c>
      <c r="I170" t="s">
        <v>2413</v>
      </c>
      <c r="J170" s="36">
        <v>0.56999999999999995</v>
      </c>
      <c r="K170" s="5" t="str">
        <f>RIGHTB(B170,1)</f>
        <v>N</v>
      </c>
      <c r="L170" s="5" t="str">
        <f>RIGHTB(C170,1)</f>
        <v>E</v>
      </c>
      <c r="M170" s="6" t="str">
        <f>IF(AND(K170="S",LEN(B170)&gt;4),-LEFT(B170,4),IF(AND(K170="S",LEN(B170)=4),-LEFT(B170,3),IF(AND(K170="N",LEN(B170)=4),LEFT(B170,3),LEFT(B170,4))))</f>
        <v>14.1</v>
      </c>
      <c r="N170" s="6" t="str">
        <f>IF(AND(L170="W",LEN(C170)=6),-LEFT(C170,5), IF(AND(L170="W",LEN(C170)=5),-LEFT(C170,4), IF(AND(L170="W",LEN(C170)=4), -LEFT(C170,3), IF(AND(L170="E", LEN(C170)=6),LEFT(C170,5), IF(AND(L170="E",LEN(C170)=5), LEFT(C170,4), IF(AND(L170="E",LEN(C170)=4),LEFT(C170,3) ))))))</f>
        <v>169.7</v>
      </c>
      <c r="O170">
        <f>(F170^2+G170^2+H170^2)^0.5</f>
        <v>0</v>
      </c>
      <c r="P170" t="e">
        <f>ATAN((R170^2+S170^2)^0.5/T170)/$AB$1</f>
        <v>#DIV/0!</v>
      </c>
      <c r="Q170" t="e">
        <f>ATAN2(R170,S170)/$AB$1+180</f>
        <v>#DIV/0!</v>
      </c>
      <c r="R170">
        <f>-F170*SIN(M170*$AB$1)*COS(N170*$AB$1)-G170*SIN($AB$1*M170)*SIN($AB$1*N170)+H170*COS($AB$1*M170)</f>
        <v>0</v>
      </c>
      <c r="S170">
        <f>-F170*SIN($AB$1*N170)+G170*COS($AB$1*N170)</f>
        <v>0</v>
      </c>
      <c r="T170">
        <f>-F170*COS($AB$1*M170)*COS(N170*$AB$1)-G170*COS($AB$1*M170)*SIN($AB$1*N170)-H170*SIN($AB$1*M170)</f>
        <v>0</v>
      </c>
      <c r="W170">
        <f t="shared" si="6"/>
        <v>0</v>
      </c>
    </row>
    <row r="171" spans="1:23">
      <c r="A171" t="s">
        <v>1534</v>
      </c>
      <c r="B171" t="s">
        <v>717</v>
      </c>
      <c r="C171" t="s">
        <v>827</v>
      </c>
      <c r="D171">
        <v>47.3</v>
      </c>
      <c r="E171">
        <v>14.1</v>
      </c>
      <c r="F171">
        <v>1.5</v>
      </c>
      <c r="G171">
        <v>-12.9</v>
      </c>
      <c r="H171">
        <v>-5.4</v>
      </c>
      <c r="I171" t="s">
        <v>1835</v>
      </c>
      <c r="J171" s="36">
        <v>0.56999999999999995</v>
      </c>
      <c r="K171" s="5" t="str">
        <f>RIGHTB(B171,1)</f>
        <v>N</v>
      </c>
      <c r="L171" s="5" t="str">
        <f>RIGHTB(C171,1)</f>
        <v>E</v>
      </c>
      <c r="M171" s="6" t="str">
        <f>IF(AND(K171="S",LEN(B171)&gt;4),-LEFT(B171,4),IF(AND(K171="S",LEN(B171)=4),-LEFT(B171,3),IF(AND(K171="N",LEN(B171)=4),LEFT(B171,3),LEFT(B171,4))))</f>
        <v>44.3</v>
      </c>
      <c r="N171" s="6" t="str">
        <f>IF(AND(L171="W",LEN(C171)=6),-LEFT(C171,5), IF(AND(L171="W",LEN(C171)=5),-LEFT(C171,4), IF(AND(L171="W",LEN(C171)=4), -LEFT(C171,3), IF(AND(L171="E", LEN(C171)=6),LEFT(C171,5), IF(AND(L171="E",LEN(C171)=5), LEFT(C171,4), IF(AND(L171="E",LEN(C171)=4),LEFT(C171,3) ))))))</f>
        <v>122.9</v>
      </c>
      <c r="O171">
        <f>(F171^2+G171^2+H171^2)^0.5</f>
        <v>14.06484980367725</v>
      </c>
      <c r="P171">
        <f>ATAN((R171^2+S171^2)^0.5/T171)/$AB$1</f>
        <v>30.599270882187735</v>
      </c>
      <c r="Q171">
        <f>ATAN2(R171,S171)/$AB$1+180</f>
        <v>233.3973085023635</v>
      </c>
      <c r="R171">
        <f>-F171*SIN(M171*$AB$1)*COS(N171*$AB$1)-G171*SIN($AB$1*M171)*SIN($AB$1*N171)+H171*COS($AB$1*M171)</f>
        <v>4.2689044264463281</v>
      </c>
      <c r="S171">
        <f>-F171*SIN($AB$1*N171)+G171*COS($AB$1*N171)</f>
        <v>5.74752060684804</v>
      </c>
      <c r="T171">
        <f>-F171*COS($AB$1*M171)*COS(N171*$AB$1)-G171*COS($AB$1*M171)*SIN($AB$1*N171)-H171*SIN($AB$1*M171)</f>
        <v>12.106298438074457</v>
      </c>
      <c r="W171">
        <f t="shared" si="6"/>
        <v>1</v>
      </c>
    </row>
    <row r="172" spans="1:23">
      <c r="A172" t="s">
        <v>2751</v>
      </c>
      <c r="B172" t="s">
        <v>966</v>
      </c>
      <c r="C172" t="s">
        <v>1226</v>
      </c>
      <c r="I172" t="s">
        <v>2752</v>
      </c>
      <c r="J172" s="36">
        <v>0.56000000000000005</v>
      </c>
      <c r="K172" s="5" t="str">
        <f>RIGHTB(B172,1)</f>
        <v>N</v>
      </c>
      <c r="L172" s="5" t="str">
        <f>RIGHTB(C172,1)</f>
        <v>W</v>
      </c>
      <c r="M172" s="6" t="str">
        <f>IF(AND(K172="S",LEN(B172)&gt;4),-LEFT(B172,4),IF(AND(K172="S",LEN(B172)=4),-LEFT(B172,3),IF(AND(K172="N",LEN(B172)=4),LEFT(B172,3),LEFT(B172,4))))</f>
        <v>11.6</v>
      </c>
      <c r="N172" s="6">
        <f>IF(AND(L172="W",LEN(C172)=6),-LEFT(C172,5), IF(AND(L172="W",LEN(C172)=5),-LEFT(C172,4), IF(AND(L172="W",LEN(C172)=4), -LEFT(C172,3), IF(AND(L172="E", LEN(C172)=6),LEFT(C172,5), IF(AND(L172="E",LEN(C172)=5), LEFT(C172,4), IF(AND(L172="E",LEN(C172)=4),LEFT(C172,3) ))))))</f>
        <v>-104.3</v>
      </c>
      <c r="O172">
        <f>(F172^2+G172^2+H172^2)^0.5</f>
        <v>0</v>
      </c>
      <c r="P172" t="e">
        <f>ATAN((R172^2+S172^2)^0.5/T172)/$AB$1</f>
        <v>#DIV/0!</v>
      </c>
      <c r="Q172" t="e">
        <f>ATAN2(R172,S172)/$AB$1+180</f>
        <v>#DIV/0!</v>
      </c>
      <c r="R172">
        <f>-F172*SIN(M172*$AB$1)*COS(N172*$AB$1)-G172*SIN($AB$1*M172)*SIN($AB$1*N172)+H172*COS($AB$1*M172)</f>
        <v>0</v>
      </c>
      <c r="S172">
        <f>-F172*SIN($AB$1*N172)+G172*COS($AB$1*N172)</f>
        <v>0</v>
      </c>
      <c r="T172">
        <f>-F172*COS($AB$1*M172)*COS(N172*$AB$1)-G172*COS($AB$1*M172)*SIN($AB$1*N172)-H172*SIN($AB$1*M172)</f>
        <v>0</v>
      </c>
      <c r="W172">
        <f t="shared" si="6"/>
        <v>0</v>
      </c>
    </row>
    <row r="173" spans="1:23">
      <c r="A173" t="s">
        <v>1976</v>
      </c>
      <c r="B173" t="s">
        <v>638</v>
      </c>
      <c r="C173" t="s">
        <v>639</v>
      </c>
      <c r="D173">
        <v>39.4</v>
      </c>
      <c r="E173">
        <v>15.5</v>
      </c>
      <c r="F173">
        <v>-14.9</v>
      </c>
      <c r="G173">
        <v>-0.5</v>
      </c>
      <c r="H173">
        <v>4.0999999999999996</v>
      </c>
      <c r="I173" t="s">
        <v>1977</v>
      </c>
      <c r="J173" s="36">
        <v>0.56000000000000005</v>
      </c>
      <c r="K173" s="5" t="str">
        <f>RIGHTB(B173,1)</f>
        <v>N</v>
      </c>
      <c r="L173" s="5" t="str">
        <f>RIGHTB(C173,1)</f>
        <v>W</v>
      </c>
      <c r="M173" s="6" t="str">
        <f>IF(AND(K173="S",LEN(B173)&gt;4),-LEFT(B173,4),IF(AND(K173="S",LEN(B173)=4),-LEFT(B173,3),IF(AND(K173="N",LEN(B173)=4),LEFT(B173,3),LEFT(B173,4))))</f>
        <v>0.7</v>
      </c>
      <c r="N173" s="6">
        <f>IF(AND(L173="W",LEN(C173)=6),-LEFT(C173,5), IF(AND(L173="W",LEN(C173)=5),-LEFT(C173,4), IF(AND(L173="W",LEN(C173)=4), -LEFT(C173,3), IF(AND(L173="E", LEN(C173)=6),LEFT(C173,5), IF(AND(L173="E",LEN(C173)=5), LEFT(C173,4), IF(AND(L173="E",LEN(C173)=4),LEFT(C173,3) ))))))</f>
        <v>-11.6</v>
      </c>
      <c r="O173">
        <f>(F173^2+G173^2+H173^2)^0.5</f>
        <v>15.461888629789053</v>
      </c>
      <c r="P173">
        <f>ATAN((R173^2+S173^2)^0.5/T173)/$AB$1</f>
        <v>20.906281049223594</v>
      </c>
      <c r="Q173">
        <f>ATAN2(R173,S173)/$AB$1+180</f>
        <v>140.81777569102798</v>
      </c>
      <c r="R173">
        <f>-F173*SIN(M173*$AB$1)*COS(N173*$AB$1)-G173*SIN($AB$1*M173)*SIN($AB$1*N173)+H173*COS($AB$1*M173)</f>
        <v>4.2767810585116468</v>
      </c>
      <c r="S173">
        <f>-F173*SIN($AB$1*N173)+G173*COS($AB$1*N173)</f>
        <v>-3.4858486497906673</v>
      </c>
      <c r="T173">
        <f>-F173*COS($AB$1*M173)*COS(N173*$AB$1)-G173*COS($AB$1*M173)*SIN($AB$1*N173)-H173*SIN($AB$1*M173)</f>
        <v>14.443960778412155</v>
      </c>
      <c r="W173">
        <f t="shared" si="6"/>
        <v>1</v>
      </c>
    </row>
    <row r="174" spans="1:23">
      <c r="A174" t="s">
        <v>1906</v>
      </c>
      <c r="B174" t="s">
        <v>408</v>
      </c>
      <c r="C174" t="s">
        <v>540</v>
      </c>
      <c r="D174">
        <v>43.6</v>
      </c>
      <c r="E174">
        <v>23.7</v>
      </c>
      <c r="F174">
        <v>18.600000000000001</v>
      </c>
      <c r="G174">
        <v>-12.1</v>
      </c>
      <c r="H174">
        <v>8.4</v>
      </c>
      <c r="I174" t="s">
        <v>1907</v>
      </c>
      <c r="J174" s="36">
        <v>0.56000000000000005</v>
      </c>
      <c r="K174" s="5" t="str">
        <f>RIGHTB(B174,1)</f>
        <v>S</v>
      </c>
      <c r="L174" s="5" t="str">
        <f>RIGHTB(C174,1)</f>
        <v>E</v>
      </c>
      <c r="M174" s="6">
        <f>IF(AND(K174="S",LEN(B174)&gt;4),-LEFT(B174,4),IF(AND(K174="S",LEN(B174)=4),-LEFT(B174,3),IF(AND(K174="N",LEN(B174)=4),LEFT(B174,3),LEFT(B174,4))))</f>
        <v>-52</v>
      </c>
      <c r="N174" s="6" t="str">
        <f>IF(AND(L174="W",LEN(C174)=6),-LEFT(C174,5), IF(AND(L174="W",LEN(C174)=5),-LEFT(C174,4), IF(AND(L174="W",LEN(C174)=4), -LEFT(C174,3), IF(AND(L174="E", LEN(C174)=6),LEFT(C174,5), IF(AND(L174="E",LEN(C174)=5), LEFT(C174,4), IF(AND(L174="E",LEN(C174)=4),LEFT(C174,3) ))))))</f>
        <v>57.2</v>
      </c>
      <c r="O174">
        <f>(F174^2+G174^2+H174^2)^0.5</f>
        <v>23.72614591542419</v>
      </c>
      <c r="P174">
        <f>ATAN((R174^2+S174^2)^0.5/T174)/$AB$1</f>
        <v>73.652969886432757</v>
      </c>
      <c r="Q174">
        <f>ATAN2(R174,S174)/$AB$1+180</f>
        <v>102.93587098826515</v>
      </c>
      <c r="R174">
        <f>-F174*SIN(M174*$AB$1)*COS(N174*$AB$1)-G174*SIN($AB$1*M174)*SIN($AB$1*N174)+H174*COS($AB$1*M174)</f>
        <v>5.0966298163818555</v>
      </c>
      <c r="S174">
        <f>-F174*SIN($AB$1*N174)+G174*COS($AB$1*N174)</f>
        <v>-22.189208169443596</v>
      </c>
      <c r="T174">
        <f>-F174*COS($AB$1*M174)*COS(N174*$AB$1)-G174*COS($AB$1*M174)*SIN($AB$1*N174)-H174*SIN($AB$1*M174)</f>
        <v>6.6778293874480799</v>
      </c>
      <c r="W174">
        <f t="shared" si="6"/>
        <v>1</v>
      </c>
    </row>
    <row r="175" spans="1:23">
      <c r="A175" t="s">
        <v>2512</v>
      </c>
      <c r="B175" t="s">
        <v>192</v>
      </c>
      <c r="C175" t="s">
        <v>1066</v>
      </c>
      <c r="I175" t="s">
        <v>1987</v>
      </c>
      <c r="J175" s="36">
        <v>0.55000000000000004</v>
      </c>
      <c r="K175" s="5" t="str">
        <f>RIGHTB(B175,1)</f>
        <v>S</v>
      </c>
      <c r="L175" s="5" t="str">
        <f>RIGHTB(C175,1)</f>
        <v>W</v>
      </c>
      <c r="M175" s="6">
        <f>IF(AND(K175="S",LEN(B175)&gt;4),-LEFT(B175,4),IF(AND(K175="S",LEN(B175)=4),-LEFT(B175,3),IF(AND(K175="N",LEN(B175)=4),LEFT(B175,3),LEFT(B175,4))))</f>
        <v>-62.9</v>
      </c>
      <c r="N175" s="6">
        <f>IF(AND(L175="W",LEN(C175)=6),-LEFT(C175,5), IF(AND(L175="W",LEN(C175)=5),-LEFT(C175,4), IF(AND(L175="W",LEN(C175)=4), -LEFT(C175,3), IF(AND(L175="E", LEN(C175)=6),LEFT(C175,5), IF(AND(L175="E",LEN(C175)=5), LEFT(C175,4), IF(AND(L175="E",LEN(C175)=4),LEFT(C175,3) ))))))</f>
        <v>-113.9</v>
      </c>
      <c r="O175">
        <f>(F175^2+G175^2+H175^2)^0.5</f>
        <v>0</v>
      </c>
      <c r="P175" t="e">
        <f>ATAN((R175^2+S175^2)^0.5/T175)/$AB$1</f>
        <v>#DIV/0!</v>
      </c>
      <c r="Q175" t="e">
        <f>ATAN2(R175,S175)/$AB$1+180</f>
        <v>#DIV/0!</v>
      </c>
      <c r="R175">
        <f>-F175*SIN(M175*$AB$1)*COS(N175*$AB$1)-G175*SIN($AB$1*M175)*SIN($AB$1*N175)+H175*COS($AB$1*M175)</f>
        <v>0</v>
      </c>
      <c r="S175">
        <f>-F175*SIN($AB$1*N175)+G175*COS($AB$1*N175)</f>
        <v>0</v>
      </c>
      <c r="T175">
        <f>-F175*COS($AB$1*M175)*COS(N175*$AB$1)-G175*COS($AB$1*M175)*SIN($AB$1*N175)-H175*SIN($AB$1*M175)</f>
        <v>0</v>
      </c>
      <c r="W175">
        <f t="shared" si="6"/>
        <v>0</v>
      </c>
    </row>
    <row r="176" spans="1:23">
      <c r="A176" t="s">
        <v>2442</v>
      </c>
      <c r="I176" t="s">
        <v>1987</v>
      </c>
      <c r="J176" s="36">
        <v>0.55000000000000004</v>
      </c>
      <c r="K176" s="5" t="str">
        <f>RIGHTB(B176,1)</f>
        <v/>
      </c>
      <c r="L176" s="5" t="str">
        <f>RIGHTB(C176,1)</f>
        <v/>
      </c>
      <c r="M176" s="6" t="str">
        <f>IF(AND(K176="S",LEN(B176)&gt;4),-LEFT(B176,4),IF(AND(K176="S",LEN(B176)=4),-LEFT(B176,3),IF(AND(K176="N",LEN(B176)=4),LEFT(B176,3),LEFT(B176,4))))</f>
        <v/>
      </c>
      <c r="N176" s="6" t="b">
        <f>IF(AND(L176="W",LEN(C176)=6),-LEFT(C176,5), IF(AND(L176="W",LEN(C176)=5),-LEFT(C176,4), IF(AND(L176="W",LEN(C176)=4), -LEFT(C176,3), IF(AND(L176="E", LEN(C176)=6),LEFT(C176,5), IF(AND(L176="E",LEN(C176)=5), LEFT(C176,4), IF(AND(L176="E",LEN(C176)=4),LEFT(C176,3) ))))))</f>
        <v>0</v>
      </c>
      <c r="O176">
        <f>(F176^2+G176^2+H176^2)^0.5</f>
        <v>0</v>
      </c>
      <c r="P176" t="e">
        <f>ATAN((R176^2+S176^2)^0.5/T176)/$AB$1</f>
        <v>#VALUE!</v>
      </c>
      <c r="Q176" t="e">
        <f>ATAN2(R176,S176)/$AB$1+180</f>
        <v>#VALUE!</v>
      </c>
      <c r="R176" t="e">
        <f>-F176*SIN(M176*$AB$1)*COS(N176*$AB$1)-G176*SIN($AB$1*M176)*SIN($AB$1*N176)+H176*COS($AB$1*M176)</f>
        <v>#VALUE!</v>
      </c>
      <c r="S176">
        <f>-F176*SIN($AB$1*N176)+G176*COS($AB$1*N176)</f>
        <v>0</v>
      </c>
      <c r="T176" t="e">
        <f>-F176*COS($AB$1*M176)*COS(N176*$AB$1)-G176*COS($AB$1*M176)*SIN($AB$1*N176)-H176*SIN($AB$1*M176)</f>
        <v>#VALUE!</v>
      </c>
      <c r="W176">
        <f t="shared" si="6"/>
        <v>0</v>
      </c>
    </row>
    <row r="177" spans="1:23">
      <c r="A177" t="s">
        <v>2107</v>
      </c>
      <c r="B177" t="s">
        <v>104</v>
      </c>
      <c r="C177" t="s">
        <v>105</v>
      </c>
      <c r="I177" t="s">
        <v>2108</v>
      </c>
      <c r="J177" s="36">
        <v>0.55000000000000004</v>
      </c>
      <c r="K177" s="5" t="str">
        <f>RIGHTB(B177,1)</f>
        <v>N</v>
      </c>
      <c r="L177" s="5" t="str">
        <f>RIGHTB(C177,1)</f>
        <v>W</v>
      </c>
      <c r="M177" s="6" t="str">
        <f>IF(AND(K177="S",LEN(B177)&gt;4),-LEFT(B177,4),IF(AND(K177="S",LEN(B177)=4),-LEFT(B177,3),IF(AND(K177="N",LEN(B177)=4),LEFT(B177,3),LEFT(B177,4))))</f>
        <v>17.3</v>
      </c>
      <c r="N177" s="6">
        <f>IF(AND(L177="W",LEN(C177)=6),-LEFT(C177,5), IF(AND(L177="W",LEN(C177)=5),-LEFT(C177,4), IF(AND(L177="W",LEN(C177)=4), -LEFT(C177,3), IF(AND(L177="E", LEN(C177)=6),LEFT(C177,5), IF(AND(L177="E",LEN(C177)=5), LEFT(C177,4), IF(AND(L177="E",LEN(C177)=4),LEFT(C177,3) ))))))</f>
        <v>-83.6</v>
      </c>
      <c r="O177">
        <f>(F177^2+G177^2+H177^2)^0.5</f>
        <v>0</v>
      </c>
      <c r="P177" t="e">
        <f>ATAN((R177^2+S177^2)^0.5/T177)/$AB$1</f>
        <v>#DIV/0!</v>
      </c>
      <c r="Q177" t="e">
        <f>ATAN2(R177,S177)/$AB$1+180</f>
        <v>#DIV/0!</v>
      </c>
      <c r="R177">
        <f>-F177*SIN(M177*$AB$1)*COS(N177*$AB$1)-G177*SIN($AB$1*M177)*SIN($AB$1*N177)+H177*COS($AB$1*M177)</f>
        <v>0</v>
      </c>
      <c r="S177">
        <f>-F177*SIN($AB$1*N177)+G177*COS($AB$1*N177)</f>
        <v>0</v>
      </c>
      <c r="T177">
        <f>-F177*COS($AB$1*M177)*COS(N177*$AB$1)-G177*COS($AB$1*M177)*SIN($AB$1*N177)-H177*SIN($AB$1*M177)</f>
        <v>0</v>
      </c>
      <c r="W177">
        <f t="shared" si="6"/>
        <v>0</v>
      </c>
    </row>
    <row r="178" spans="1:23">
      <c r="A178" t="s">
        <v>1986</v>
      </c>
      <c r="B178" t="s">
        <v>647</v>
      </c>
      <c r="C178" t="s">
        <v>648</v>
      </c>
      <c r="D178">
        <v>38</v>
      </c>
      <c r="I178" t="s">
        <v>1987</v>
      </c>
      <c r="J178" s="36">
        <v>0.55000000000000004</v>
      </c>
      <c r="K178" s="5" t="str">
        <f>RIGHTB(B178,1)</f>
        <v>S</v>
      </c>
      <c r="L178" s="5" t="str">
        <f>RIGHTB(C178,1)</f>
        <v>E</v>
      </c>
      <c r="M178" s="6">
        <f>IF(AND(K178="S",LEN(B178)&gt;4),-LEFT(B178,4),IF(AND(K178="S",LEN(B178)=4),-LEFT(B178,3),IF(AND(K178="N",LEN(B178)=4),LEFT(B178,3),LEFT(B178,4))))</f>
        <v>-69.900000000000006</v>
      </c>
      <c r="N178" s="6" t="str">
        <f>IF(AND(L178="W",LEN(C178)=6),-LEFT(C178,5), IF(AND(L178="W",LEN(C178)=5),-LEFT(C178,4), IF(AND(L178="W",LEN(C178)=4), -LEFT(C178,3), IF(AND(L178="E", LEN(C178)=6),LEFT(C178,5), IF(AND(L178="E",LEN(C178)=5), LEFT(C178,4), IF(AND(L178="E",LEN(C178)=4),LEFT(C178,3) ))))))</f>
        <v>150.5</v>
      </c>
      <c r="O178">
        <f>(F178^2+G178^2+H178^2)^0.5</f>
        <v>0</v>
      </c>
      <c r="P178" t="e">
        <f>ATAN((R178^2+S178^2)^0.5/T178)/$AB$1</f>
        <v>#DIV/0!</v>
      </c>
      <c r="Q178" t="e">
        <f>ATAN2(R178,S178)/$AB$1+180</f>
        <v>#DIV/0!</v>
      </c>
      <c r="R178">
        <f>-F178*SIN(M178*$AB$1)*COS(N178*$AB$1)-G178*SIN($AB$1*M178)*SIN($AB$1*N178)+H178*COS($AB$1*M178)</f>
        <v>0</v>
      </c>
      <c r="S178">
        <f>-F178*SIN($AB$1*N178)+G178*COS($AB$1*N178)</f>
        <v>0</v>
      </c>
      <c r="T178">
        <f>-F178*COS($AB$1*M178)*COS(N178*$AB$1)-G178*COS($AB$1*M178)*SIN($AB$1*N178)-H178*SIN($AB$1*M178)</f>
        <v>0</v>
      </c>
      <c r="W178">
        <f t="shared" si="6"/>
        <v>0</v>
      </c>
    </row>
    <row r="179" spans="1:23">
      <c r="A179" t="s">
        <v>1823</v>
      </c>
      <c r="B179" t="s">
        <v>320</v>
      </c>
      <c r="C179" t="s">
        <v>810</v>
      </c>
      <c r="D179">
        <v>31.5</v>
      </c>
      <c r="I179" t="s">
        <v>1824</v>
      </c>
      <c r="J179" s="36">
        <v>0.55000000000000004</v>
      </c>
      <c r="K179" s="5" t="str">
        <f>RIGHTB(B179,1)</f>
        <v>S</v>
      </c>
      <c r="L179" s="5" t="str">
        <f>RIGHTB(C179,1)</f>
        <v>W</v>
      </c>
      <c r="M179" s="6">
        <f>IF(AND(K179="S",LEN(B179)&gt;4),-LEFT(B179,4),IF(AND(K179="S",LEN(B179)=4),-LEFT(B179,3),IF(AND(K179="N",LEN(B179)=4),LEFT(B179,3),LEFT(B179,4))))</f>
        <v>-23.7</v>
      </c>
      <c r="N179" s="6">
        <f>IF(AND(L179="W",LEN(C179)=6),-LEFT(C179,5), IF(AND(L179="W",LEN(C179)=5),-LEFT(C179,4), IF(AND(L179="W",LEN(C179)=4), -LEFT(C179,3), IF(AND(L179="E", LEN(C179)=6),LEFT(C179,5), IF(AND(L179="E",LEN(C179)=5), LEFT(C179,4), IF(AND(L179="E",LEN(C179)=4),LEFT(C179,3) ))))))</f>
        <v>-125.2</v>
      </c>
      <c r="O179">
        <f>(F179^2+G179^2+H179^2)^0.5</f>
        <v>0</v>
      </c>
      <c r="P179" t="e">
        <f>ATAN((R179^2+S179^2)^0.5/T179)/$AB$1</f>
        <v>#DIV/0!</v>
      </c>
      <c r="Q179" t="e">
        <f>ATAN2(R179,S179)/$AB$1+180</f>
        <v>#DIV/0!</v>
      </c>
      <c r="R179">
        <f>-F179*SIN(M179*$AB$1)*COS(N179*$AB$1)-G179*SIN($AB$1*M179)*SIN($AB$1*N179)+H179*COS($AB$1*M179)</f>
        <v>0</v>
      </c>
      <c r="S179">
        <f>-F179*SIN($AB$1*N179)+G179*COS($AB$1*N179)</f>
        <v>0</v>
      </c>
      <c r="T179">
        <f>-F179*COS($AB$1*M179)*COS(N179*$AB$1)-G179*COS($AB$1*M179)*SIN($AB$1*N179)-H179*SIN($AB$1*M179)</f>
        <v>0</v>
      </c>
      <c r="W179">
        <f t="shared" si="6"/>
        <v>0</v>
      </c>
    </row>
    <row r="180" spans="1:23">
      <c r="A180" t="s">
        <v>2559</v>
      </c>
      <c r="I180" t="s">
        <v>1918</v>
      </c>
      <c r="J180" s="36">
        <v>0.54</v>
      </c>
      <c r="K180" s="5" t="str">
        <f>RIGHTB(B180,1)</f>
        <v/>
      </c>
      <c r="L180" s="5" t="str">
        <f>RIGHTB(C180,1)</f>
        <v/>
      </c>
      <c r="M180" s="6" t="str">
        <f>IF(AND(K180="S",LEN(B180)&gt;4),-LEFT(B180,4),IF(AND(K180="S",LEN(B180)=4),-LEFT(B180,3),IF(AND(K180="N",LEN(B180)=4),LEFT(B180,3),LEFT(B180,4))))</f>
        <v/>
      </c>
      <c r="N180" s="6" t="b">
        <f>IF(AND(L180="W",LEN(C180)=6),-LEFT(C180,5), IF(AND(L180="W",LEN(C180)=5),-LEFT(C180,4), IF(AND(L180="W",LEN(C180)=4), -LEFT(C180,3), IF(AND(L180="E", LEN(C180)=6),LEFT(C180,5), IF(AND(L180="E",LEN(C180)=5), LEFT(C180,4), IF(AND(L180="E",LEN(C180)=4),LEFT(C180,3) ))))))</f>
        <v>0</v>
      </c>
      <c r="O180">
        <f>(F180^2+G180^2+H180^2)^0.5</f>
        <v>0</v>
      </c>
      <c r="P180" t="e">
        <f>ATAN((R180^2+S180^2)^0.5/T180)/$AB$1</f>
        <v>#VALUE!</v>
      </c>
      <c r="Q180" t="e">
        <f>ATAN2(R180,S180)/$AB$1+180</f>
        <v>#VALUE!</v>
      </c>
      <c r="R180" t="e">
        <f>-F180*SIN(M180*$AB$1)*COS(N180*$AB$1)-G180*SIN($AB$1*M180)*SIN($AB$1*N180)+H180*COS($AB$1*M180)</f>
        <v>#VALUE!</v>
      </c>
      <c r="S180">
        <f>-F180*SIN($AB$1*N180)+G180*COS($AB$1*N180)</f>
        <v>0</v>
      </c>
      <c r="T180" t="e">
        <f>-F180*COS($AB$1*M180)*COS(N180*$AB$1)-G180*COS($AB$1*M180)*SIN($AB$1*N180)-H180*SIN($AB$1*M180)</f>
        <v>#VALUE!</v>
      </c>
      <c r="W180">
        <f t="shared" si="6"/>
        <v>0</v>
      </c>
    </row>
    <row r="181" spans="1:23">
      <c r="A181" t="s">
        <v>2537</v>
      </c>
      <c r="B181" t="s">
        <v>1083</v>
      </c>
      <c r="C181" t="s">
        <v>1084</v>
      </c>
      <c r="I181" t="s">
        <v>2538</v>
      </c>
      <c r="J181" s="36">
        <v>0.54</v>
      </c>
      <c r="K181" s="5" t="str">
        <f>RIGHTB(B181,1)</f>
        <v>S</v>
      </c>
      <c r="L181" s="5" t="str">
        <f>RIGHTB(C181,1)</f>
        <v>E</v>
      </c>
      <c r="M181" s="6">
        <f>IF(AND(K181="S",LEN(B181)&gt;4),-LEFT(B181,4),IF(AND(K181="S",LEN(B181)=4),-LEFT(B181,3),IF(AND(K181="N",LEN(B181)=4),LEFT(B181,3),LEFT(B181,4))))</f>
        <v>-24.9</v>
      </c>
      <c r="N181" s="6" t="str">
        <f>IF(AND(L181="W",LEN(C181)=6),-LEFT(C181,5), IF(AND(L181="W",LEN(C181)=5),-LEFT(C181,4), IF(AND(L181="W",LEN(C181)=4), -LEFT(C181,3), IF(AND(L181="E", LEN(C181)=6),LEFT(C181,5), IF(AND(L181="E",LEN(C181)=5), LEFT(C181,4), IF(AND(L181="E",LEN(C181)=4),LEFT(C181,3) ))))))</f>
        <v>111.4</v>
      </c>
      <c r="O181">
        <f>(F181^2+G181^2+H181^2)^0.5</f>
        <v>0</v>
      </c>
      <c r="P181" t="e">
        <f>ATAN((R181^2+S181^2)^0.5/T181)/$AB$1</f>
        <v>#DIV/0!</v>
      </c>
      <c r="Q181" t="e">
        <f>ATAN2(R181,S181)/$AB$1+180</f>
        <v>#DIV/0!</v>
      </c>
      <c r="R181">
        <f>-F181*SIN(M181*$AB$1)*COS(N181*$AB$1)-G181*SIN($AB$1*M181)*SIN($AB$1*N181)+H181*COS($AB$1*M181)</f>
        <v>0</v>
      </c>
      <c r="S181">
        <f>-F181*SIN($AB$1*N181)+G181*COS($AB$1*N181)</f>
        <v>0</v>
      </c>
      <c r="T181">
        <f>-F181*COS($AB$1*M181)*COS(N181*$AB$1)-G181*COS($AB$1*M181)*SIN($AB$1*N181)-H181*SIN($AB$1*M181)</f>
        <v>0</v>
      </c>
      <c r="W181">
        <f t="shared" si="6"/>
        <v>0</v>
      </c>
    </row>
    <row r="182" spans="1:23">
      <c r="A182" t="s">
        <v>1571</v>
      </c>
      <c r="B182" t="s">
        <v>166</v>
      </c>
      <c r="C182" t="s">
        <v>560</v>
      </c>
      <c r="D182">
        <v>37</v>
      </c>
      <c r="E182">
        <v>14.6</v>
      </c>
      <c r="F182">
        <v>-8.5</v>
      </c>
      <c r="G182">
        <v>-9</v>
      </c>
      <c r="H182">
        <v>7.8</v>
      </c>
      <c r="I182" t="s">
        <v>1918</v>
      </c>
      <c r="J182" s="36">
        <v>0.54</v>
      </c>
      <c r="K182" s="5" t="str">
        <f>RIGHTB(B182,1)</f>
        <v>N</v>
      </c>
      <c r="L182" s="5" t="str">
        <f>RIGHTB(C182,1)</f>
        <v>E</v>
      </c>
      <c r="M182" s="6" t="str">
        <f>IF(AND(K182="S",LEN(B182)&gt;4),-LEFT(B182,4),IF(AND(K182="S",LEN(B182)=4),-LEFT(B182,3),IF(AND(K182="N",LEN(B182)=4),LEFT(B182,3),LEFT(B182,4))))</f>
        <v>28.1</v>
      </c>
      <c r="N182" s="6" t="str">
        <f>IF(AND(L182="W",LEN(C182)=6),-LEFT(C182,5), IF(AND(L182="W",LEN(C182)=5),-LEFT(C182,4), IF(AND(L182="W",LEN(C182)=4), -LEFT(C182,3), IF(AND(L182="E", LEN(C182)=6),LEFT(C182,5), IF(AND(L182="E",LEN(C182)=5), LEFT(C182,4), IF(AND(L182="E",LEN(C182)=4),LEFT(C182,3) ))))))</f>
        <v>99.4</v>
      </c>
      <c r="O182">
        <f>(F182^2+G182^2+H182^2)^0.5</f>
        <v>14.631814651641813</v>
      </c>
      <c r="P182">
        <f>ATAN((R182^2+S182^2)^0.5/T182)/$AB$1</f>
        <v>78.432466184593707</v>
      </c>
      <c r="Q182">
        <f>ATAN2(R182,S182)/$AB$1+180</f>
        <v>223.43661008888532</v>
      </c>
      <c r="R182">
        <f>-F182*SIN(M182*$AB$1)*COS(N182*$AB$1)-G182*SIN($AB$1*M182)*SIN($AB$1*N182)+H182*COS($AB$1*M182)</f>
        <v>10.408882459118781</v>
      </c>
      <c r="S182">
        <f>-F182*SIN($AB$1*N182)+G182*COS($AB$1*N182)</f>
        <v>9.8557970334623999</v>
      </c>
      <c r="T182">
        <f>-F182*COS($AB$1*M182)*COS(N182*$AB$1)-G182*COS($AB$1*M182)*SIN($AB$1*N182)-H182*SIN($AB$1*M182)</f>
        <v>2.9340127449353615</v>
      </c>
      <c r="W182">
        <f t="shared" si="6"/>
        <v>1</v>
      </c>
    </row>
    <row r="183" spans="1:23">
      <c r="A183" t="s">
        <v>1889</v>
      </c>
      <c r="B183" t="s">
        <v>677</v>
      </c>
      <c r="C183" t="s">
        <v>678</v>
      </c>
      <c r="D183" s="35">
        <v>34</v>
      </c>
      <c r="I183" t="s">
        <v>1890</v>
      </c>
      <c r="J183" s="36">
        <v>0.54</v>
      </c>
      <c r="K183" s="5" t="str">
        <f>RIGHTB(B183,1)</f>
        <v>S</v>
      </c>
      <c r="L183" s="5" t="str">
        <f>RIGHTB(C183,1)</f>
        <v>E</v>
      </c>
      <c r="M183" s="6">
        <f>IF(AND(K183="S",LEN(B183)&gt;4),-LEFT(B183,4),IF(AND(K183="S",LEN(B183)=4),-LEFT(B183,3),IF(AND(K183="N",LEN(B183)=4),LEFT(B183,3),LEFT(B183,4))))</f>
        <v>-6.5</v>
      </c>
      <c r="N183" s="6" t="str">
        <f>IF(AND(L183="W",LEN(C183)=6),-LEFT(C183,5), IF(AND(L183="W",LEN(C183)=5),-LEFT(C183,4), IF(AND(L183="W",LEN(C183)=4), -LEFT(C183,3), IF(AND(L183="E", LEN(C183)=6),LEFT(C183,5), IF(AND(L183="E",LEN(C183)=5), LEFT(C183,4), IF(AND(L183="E",LEN(C183)=4),LEFT(C183,3) ))))))</f>
        <v>173.7</v>
      </c>
      <c r="O183">
        <f>(F183^2+G183^2+H183^2)^0.5</f>
        <v>0</v>
      </c>
      <c r="P183" t="e">
        <f>ATAN((R183^2+S183^2)^0.5/T183)/$AB$1</f>
        <v>#DIV/0!</v>
      </c>
      <c r="Q183" t="e">
        <f>ATAN2(R183,S183)/$AB$1+180</f>
        <v>#DIV/0!</v>
      </c>
      <c r="R183">
        <f>-F183*SIN(M183*$AB$1)*COS(N183*$AB$1)-G183*SIN($AB$1*M183)*SIN($AB$1*N183)+H183*COS($AB$1*M183)</f>
        <v>0</v>
      </c>
      <c r="S183">
        <f>-F183*SIN($AB$1*N183)+G183*COS($AB$1*N183)</f>
        <v>0</v>
      </c>
      <c r="T183">
        <f>-F183*COS($AB$1*M183)*COS(N183*$AB$1)-G183*COS($AB$1*M183)*SIN($AB$1*N183)-H183*SIN($AB$1*M183)</f>
        <v>0</v>
      </c>
      <c r="W183">
        <f t="shared" si="6"/>
        <v>0</v>
      </c>
    </row>
    <row r="184" spans="1:23">
      <c r="A184" t="s">
        <v>2685</v>
      </c>
      <c r="B184" t="s">
        <v>26</v>
      </c>
      <c r="C184" t="s">
        <v>477</v>
      </c>
      <c r="I184" t="s">
        <v>1904</v>
      </c>
      <c r="J184" s="36">
        <v>0.53</v>
      </c>
      <c r="K184" s="5" t="str">
        <f>RIGHTB(B184,1)</f>
        <v>S</v>
      </c>
      <c r="L184" s="5" t="str">
        <f>RIGHTB(C184,1)</f>
        <v>E</v>
      </c>
      <c r="M184" s="6">
        <f>IF(AND(K184="S",LEN(B184)&gt;4),-LEFT(B184,4),IF(AND(K184="S",LEN(B184)=4),-LEFT(B184,3),IF(AND(K184="N",LEN(B184)=4),LEFT(B184,3),LEFT(B184,4))))</f>
        <v>-31.1</v>
      </c>
      <c r="N184" s="6" t="str">
        <f>IF(AND(L184="W",LEN(C184)=6),-LEFT(C184,5), IF(AND(L184="W",LEN(C184)=5),-LEFT(C184,4), IF(AND(L184="W",LEN(C184)=4), -LEFT(C184,3), IF(AND(L184="E", LEN(C184)=6),LEFT(C184,5), IF(AND(L184="E",LEN(C184)=5), LEFT(C184,4), IF(AND(L184="E",LEN(C184)=4),LEFT(C184,3) ))))))</f>
        <v>56.4</v>
      </c>
      <c r="O184">
        <f>(F184^2+G184^2+H184^2)^0.5</f>
        <v>0</v>
      </c>
      <c r="P184" t="e">
        <f>ATAN((R184^2+S184^2)^0.5/T184)/$AB$1</f>
        <v>#DIV/0!</v>
      </c>
      <c r="Q184" t="e">
        <f>ATAN2(R184,S184)/$AB$1+180</f>
        <v>#DIV/0!</v>
      </c>
      <c r="R184">
        <f>-F184*SIN(M184*$AB$1)*COS(N184*$AB$1)-G184*SIN($AB$1*M184)*SIN($AB$1*N184)+H184*COS($AB$1*M184)</f>
        <v>0</v>
      </c>
      <c r="S184">
        <f>-F184*SIN($AB$1*N184)+G184*COS($AB$1*N184)</f>
        <v>0</v>
      </c>
      <c r="T184">
        <f>-F184*COS($AB$1*M184)*COS(N184*$AB$1)-G184*COS($AB$1*M184)*SIN($AB$1*N184)-H184*SIN($AB$1*M184)</f>
        <v>0</v>
      </c>
      <c r="W184">
        <f t="shared" si="6"/>
        <v>0</v>
      </c>
    </row>
    <row r="185" spans="1:23">
      <c r="A185" t="s">
        <v>2682</v>
      </c>
      <c r="B185" t="s">
        <v>1192</v>
      </c>
      <c r="C185" t="s">
        <v>1193</v>
      </c>
      <c r="D185">
        <v>37</v>
      </c>
      <c r="I185" t="s">
        <v>1904</v>
      </c>
      <c r="J185" s="36">
        <v>0.53</v>
      </c>
      <c r="K185" s="5" t="str">
        <f>RIGHTB(B185,1)</f>
        <v>N</v>
      </c>
      <c r="L185" s="5" t="str">
        <f>RIGHTB(C185,1)</f>
        <v>W</v>
      </c>
      <c r="M185" s="6" t="str">
        <f>IF(AND(K185="S",LEN(B185)&gt;4),-LEFT(B185,4),IF(AND(K185="S",LEN(B185)=4),-LEFT(B185,3),IF(AND(K185="N",LEN(B185)=4),LEFT(B185,3),LEFT(B185,4))))</f>
        <v>31.8</v>
      </c>
      <c r="N185" s="6">
        <f>IF(AND(L185="W",LEN(C185)=6),-LEFT(C185,5), IF(AND(L185="W",LEN(C185)=5),-LEFT(C185,4), IF(AND(L185="W",LEN(C185)=4), -LEFT(C185,3), IF(AND(L185="E", LEN(C185)=6),LEFT(C185,5), IF(AND(L185="E",LEN(C185)=5), LEFT(C185,4), IF(AND(L185="E",LEN(C185)=4),LEFT(C185,3) ))))))</f>
        <v>-106</v>
      </c>
      <c r="O185">
        <f>(F185^2+G185^2+H185^2)^0.5</f>
        <v>0</v>
      </c>
      <c r="P185" t="e">
        <f>ATAN((R185^2+S185^2)^0.5/T185)/$AB$1</f>
        <v>#DIV/0!</v>
      </c>
      <c r="Q185" t="e">
        <f>ATAN2(R185,S185)/$AB$1+180</f>
        <v>#DIV/0!</v>
      </c>
      <c r="R185">
        <f>-F185*SIN(M185*$AB$1)*COS(N185*$AB$1)-G185*SIN($AB$1*M185)*SIN($AB$1*N185)+H185*COS($AB$1*M185)</f>
        <v>0</v>
      </c>
      <c r="S185">
        <f>-F185*SIN($AB$1*N185)+G185*COS($AB$1*N185)</f>
        <v>0</v>
      </c>
      <c r="T185">
        <f>-F185*COS($AB$1*M185)*COS(N185*$AB$1)-G185*COS($AB$1*M185)*SIN($AB$1*N185)-H185*SIN($AB$1*M185)</f>
        <v>0</v>
      </c>
      <c r="W185">
        <f t="shared" si="6"/>
        <v>0</v>
      </c>
    </row>
    <row r="186" spans="1:23">
      <c r="A186" t="s">
        <v>2613</v>
      </c>
      <c r="I186" t="s">
        <v>1904</v>
      </c>
      <c r="J186" s="36">
        <v>0.53</v>
      </c>
      <c r="K186" s="5" t="str">
        <f>RIGHTB(B186,1)</f>
        <v/>
      </c>
      <c r="L186" s="5" t="str">
        <f>RIGHTB(C186,1)</f>
        <v/>
      </c>
      <c r="M186" s="6" t="str">
        <f>IF(AND(K186="S",LEN(B186)&gt;4),-LEFT(B186,4),IF(AND(K186="S",LEN(B186)=4),-LEFT(B186,3),IF(AND(K186="N",LEN(B186)=4),LEFT(B186,3),LEFT(B186,4))))</f>
        <v/>
      </c>
      <c r="N186" s="6" t="b">
        <f>IF(AND(L186="W",LEN(C186)=6),-LEFT(C186,5), IF(AND(L186="W",LEN(C186)=5),-LEFT(C186,4), IF(AND(L186="W",LEN(C186)=4), -LEFT(C186,3), IF(AND(L186="E", LEN(C186)=6),LEFT(C186,5), IF(AND(L186="E",LEN(C186)=5), LEFT(C186,4), IF(AND(L186="E",LEN(C186)=4),LEFT(C186,3) ))))))</f>
        <v>0</v>
      </c>
      <c r="O186">
        <f>(F186^2+G186^2+H186^2)^0.5</f>
        <v>0</v>
      </c>
      <c r="P186" t="e">
        <f>ATAN((R186^2+S186^2)^0.5/T186)/$AB$1</f>
        <v>#VALUE!</v>
      </c>
      <c r="Q186" t="e">
        <f>ATAN2(R186,S186)/$AB$1+180</f>
        <v>#VALUE!</v>
      </c>
      <c r="R186" t="e">
        <f>-F186*SIN(M186*$AB$1)*COS(N186*$AB$1)-G186*SIN($AB$1*M186)*SIN($AB$1*N186)+H186*COS($AB$1*M186)</f>
        <v>#VALUE!</v>
      </c>
      <c r="S186">
        <f>-F186*SIN($AB$1*N186)+G186*COS($AB$1*N186)</f>
        <v>0</v>
      </c>
      <c r="T186" t="e">
        <f>-F186*COS($AB$1*M186)*COS(N186*$AB$1)-G186*COS($AB$1*M186)*SIN($AB$1*N186)-H186*SIN($AB$1*M186)</f>
        <v>#VALUE!</v>
      </c>
      <c r="W186">
        <f t="shared" si="6"/>
        <v>0</v>
      </c>
    </row>
    <row r="187" spans="1:23">
      <c r="A187" t="s">
        <v>1645</v>
      </c>
      <c r="B187" t="s">
        <v>88</v>
      </c>
      <c r="C187" t="s">
        <v>949</v>
      </c>
      <c r="D187">
        <v>42.2</v>
      </c>
      <c r="E187">
        <v>20.7</v>
      </c>
      <c r="F187">
        <v>18.600000000000001</v>
      </c>
      <c r="G187">
        <v>8.5</v>
      </c>
      <c r="H187">
        <v>3.2</v>
      </c>
      <c r="I187" t="s">
        <v>1904</v>
      </c>
      <c r="J187" s="36">
        <v>0.53</v>
      </c>
      <c r="K187" s="5" t="str">
        <f>RIGHTB(B187,1)</f>
        <v>S</v>
      </c>
      <c r="L187" s="5" t="str">
        <f>RIGHTB(C187,1)</f>
        <v>W</v>
      </c>
      <c r="M187" s="6">
        <f>IF(AND(K187="S",LEN(B187)&gt;4),-LEFT(B187,4),IF(AND(K187="S",LEN(B187)=4),-LEFT(B187,3),IF(AND(K187="N",LEN(B187)=4),LEFT(B187,3),LEFT(B187,4))))</f>
        <v>-3</v>
      </c>
      <c r="N187" s="6">
        <f>IF(AND(L187="W",LEN(C187)=6),-LEFT(C187,5), IF(AND(L187="W",LEN(C187)=5),-LEFT(C187,4), IF(AND(L187="W",LEN(C187)=4), -LEFT(C187,3), IF(AND(L187="E", LEN(C187)=6),LEFT(C187,5), IF(AND(L187="E",LEN(C187)=5), LEFT(C187,4), IF(AND(L187="E",LEN(C187)=4),LEFT(C187,3) ))))))</f>
        <v>-154.9</v>
      </c>
      <c r="O187">
        <f>(F187^2+G187^2+H187^2)^0.5</f>
        <v>20.6990337938755</v>
      </c>
      <c r="P187">
        <f>ATAN((R187^2+S187^2)^0.5/T187)/$AB$1</f>
        <v>5.9178114564748592</v>
      </c>
      <c r="Q187">
        <f>ATAN2(R187,S187)/$AB$1+180</f>
        <v>185.18260864335969</v>
      </c>
      <c r="R187">
        <f>-F187*SIN(M187*$AB$1)*COS(N187*$AB$1)-G187*SIN($AB$1*M187)*SIN($AB$1*N187)+H187*COS($AB$1*M187)</f>
        <v>2.1253821624715945</v>
      </c>
      <c r="S187">
        <f>-F187*SIN($AB$1*N187)+G187*COS($AB$1*N187)</f>
        <v>0.1927744730497265</v>
      </c>
      <c r="T187">
        <f>-F187*COS($AB$1*M187)*COS(N187*$AB$1)-G187*COS($AB$1*M187)*SIN($AB$1*N187)-H187*SIN($AB$1*M187)</f>
        <v>20.588724794556555</v>
      </c>
      <c r="W187">
        <f t="shared" si="6"/>
        <v>1</v>
      </c>
    </row>
    <row r="188" spans="1:23">
      <c r="A188" t="s">
        <v>1594</v>
      </c>
      <c r="B188" t="s">
        <v>19</v>
      </c>
      <c r="C188" t="s">
        <v>20</v>
      </c>
      <c r="D188">
        <v>33.700000000000003</v>
      </c>
      <c r="E188">
        <v>21.1</v>
      </c>
      <c r="F188">
        <v>5.6</v>
      </c>
      <c r="G188">
        <v>-2.2999999999999998</v>
      </c>
      <c r="H188">
        <v>-20.2</v>
      </c>
      <c r="I188" t="s">
        <v>2035</v>
      </c>
      <c r="J188" s="36">
        <v>0.53</v>
      </c>
      <c r="K188" s="5" t="str">
        <f>RIGHTB(B188,1)</f>
        <v>N</v>
      </c>
      <c r="L188" s="5" t="str">
        <f>RIGHTB(C188,1)</f>
        <v>W</v>
      </c>
      <c r="M188" s="6" t="str">
        <f>IF(AND(K188="S",LEN(B188)&gt;4),-LEFT(B188,4),IF(AND(K188="S",LEN(B188)=4),-LEFT(B188,3),IF(AND(K188="N",LEN(B188)=4),LEFT(B188,3),LEFT(B188,4))))</f>
        <v>68.0</v>
      </c>
      <c r="N188" s="6">
        <f>IF(AND(L188="W",LEN(C188)=6),-LEFT(C188,5), IF(AND(L188="W",LEN(C188)=5),-LEFT(C188,4), IF(AND(L188="W",LEN(C188)=4), -LEFT(C188,3), IF(AND(L188="E", LEN(C188)=6),LEFT(C188,5), IF(AND(L188="E",LEN(C188)=5), LEFT(C188,4), IF(AND(L188="E",LEN(C188)=4),LEFT(C188,3) ))))))</f>
        <v>-149</v>
      </c>
      <c r="O188">
        <f>(F188^2+G188^2+H188^2)^0.5</f>
        <v>21.087674124947966</v>
      </c>
      <c r="P188">
        <f>ATAN((R188^2+S188^2)^0.5/T188)/$AB$1</f>
        <v>17.752582481165561</v>
      </c>
      <c r="Q188">
        <f>ATAN2(R188,S188)/$AB$1+180</f>
        <v>310.95817156921089</v>
      </c>
      <c r="R188">
        <f>-F188*SIN(M188*$AB$1)*COS(N188*$AB$1)-G188*SIN($AB$1*M188)*SIN($AB$1*N188)+H188*COS($AB$1*M188)</f>
        <v>-4.2147742408758617</v>
      </c>
      <c r="S188">
        <f>-F188*SIN($AB$1*N188)+G188*COS($AB$1*N188)</f>
        <v>4.8556980113799009</v>
      </c>
      <c r="T188">
        <f>-F188*COS($AB$1*M188)*COS(N188*$AB$1)-G188*COS($AB$1*M188)*SIN($AB$1*N188)-H188*SIN($AB$1*M188)</f>
        <v>20.083522472931151</v>
      </c>
      <c r="W188">
        <f t="shared" si="6"/>
        <v>1</v>
      </c>
    </row>
    <row r="189" spans="1:23">
      <c r="A189" t="s">
        <v>1567</v>
      </c>
      <c r="B189" t="s">
        <v>537</v>
      </c>
      <c r="C189" t="s">
        <v>538</v>
      </c>
      <c r="D189">
        <v>37</v>
      </c>
      <c r="E189">
        <v>16.5</v>
      </c>
      <c r="F189">
        <v>8.1</v>
      </c>
      <c r="G189">
        <v>-8.4</v>
      </c>
      <c r="H189">
        <v>-11.7</v>
      </c>
      <c r="I189" t="s">
        <v>1904</v>
      </c>
      <c r="J189" s="36">
        <v>0.53</v>
      </c>
      <c r="K189" s="5" t="str">
        <f>RIGHTB(B189,1)</f>
        <v>S</v>
      </c>
      <c r="L189" s="5" t="str">
        <f>RIGHTB(C189,1)</f>
        <v>E</v>
      </c>
      <c r="M189" s="6">
        <f>IF(AND(K189="S",LEN(B189)&gt;4),-LEFT(B189,4),IF(AND(K189="S",LEN(B189)=4),-LEFT(B189,3),IF(AND(K189="N",LEN(B189)=4),LEFT(B189,3),LEFT(B189,4))))</f>
        <v>-19.399999999999999</v>
      </c>
      <c r="N189" s="6" t="str">
        <f>IF(AND(L189="W",LEN(C189)=6),-LEFT(C189,5), IF(AND(L189="W",LEN(C189)=5),-LEFT(C189,4), IF(AND(L189="W",LEN(C189)=4), -LEFT(C189,3), IF(AND(L189="E", LEN(C189)=6),LEFT(C189,5), IF(AND(L189="E",LEN(C189)=5), LEFT(C189,4), IF(AND(L189="E",LEN(C189)=4),LEFT(C189,3) ))))))</f>
        <v>104.3</v>
      </c>
      <c r="O189">
        <f>(F189^2+G189^2+H189^2)^0.5</f>
        <v>16.524527224704492</v>
      </c>
      <c r="P189">
        <f>ATAN((R189^2+S189^2)^0.5/T189)/$AB$1</f>
        <v>69.90155590610938</v>
      </c>
      <c r="Q189">
        <f>ATAN2(R189,S189)/$AB$1+180</f>
        <v>21.844780794067418</v>
      </c>
      <c r="R189">
        <f>-F189*SIN(M189*$AB$1)*COS(N189*$AB$1)-G189*SIN($AB$1*M189)*SIN($AB$1*N189)+H189*COS($AB$1*M189)</f>
        <v>-14.403959860237999</v>
      </c>
      <c r="S189">
        <f>-F189*SIN($AB$1*N189)+G189*COS($AB$1*N189)</f>
        <v>-5.7742357180522106</v>
      </c>
      <c r="T189">
        <f>-F189*COS($AB$1*M189)*COS(N189*$AB$1)-G189*COS($AB$1*M189)*SIN($AB$1*N189)-H189*SIN($AB$1*M189)</f>
        <v>5.6783925733452607</v>
      </c>
      <c r="W189">
        <f t="shared" si="6"/>
        <v>1</v>
      </c>
    </row>
    <row r="190" spans="1:23">
      <c r="A190" t="s">
        <v>2429</v>
      </c>
      <c r="I190" t="s">
        <v>2430</v>
      </c>
      <c r="J190" s="36">
        <v>0.52</v>
      </c>
      <c r="K190" s="5" t="str">
        <f>RIGHTB(B190,1)</f>
        <v/>
      </c>
      <c r="L190" s="5" t="str">
        <f>RIGHTB(C190,1)</f>
        <v/>
      </c>
      <c r="M190" s="6" t="str">
        <f>IF(AND(K190="S",LEN(B190)&gt;4),-LEFT(B190,4),IF(AND(K190="S",LEN(B190)=4),-LEFT(B190,3),IF(AND(K190="N",LEN(B190)=4),LEFT(B190,3),LEFT(B190,4))))</f>
        <v/>
      </c>
      <c r="N190" s="6" t="b">
        <f>IF(AND(L190="W",LEN(C190)=6),-LEFT(C190,5), IF(AND(L190="W",LEN(C190)=5),-LEFT(C190,4), IF(AND(L190="W",LEN(C190)=4), -LEFT(C190,3), IF(AND(L190="E", LEN(C190)=6),LEFT(C190,5), IF(AND(L190="E",LEN(C190)=5), LEFT(C190,4), IF(AND(L190="E",LEN(C190)=4),LEFT(C190,3) ))))))</f>
        <v>0</v>
      </c>
      <c r="O190">
        <f>(F190^2+G190^2+H190^2)^0.5</f>
        <v>0</v>
      </c>
      <c r="P190" t="e">
        <f>ATAN((R190^2+S190^2)^0.5/T190)/$AB$1</f>
        <v>#VALUE!</v>
      </c>
      <c r="Q190" t="e">
        <f>ATAN2(R190,S190)/$AB$1+180</f>
        <v>#VALUE!</v>
      </c>
      <c r="R190" t="e">
        <f>-F190*SIN(M190*$AB$1)*COS(N190*$AB$1)-G190*SIN($AB$1*M190)*SIN($AB$1*N190)+H190*COS($AB$1*M190)</f>
        <v>#VALUE!</v>
      </c>
      <c r="S190">
        <f>-F190*SIN($AB$1*N190)+G190*COS($AB$1*N190)</f>
        <v>0</v>
      </c>
      <c r="T190" t="e">
        <f>-F190*COS($AB$1*M190)*COS(N190*$AB$1)-G190*COS($AB$1*M190)*SIN($AB$1*N190)-H190*SIN($AB$1*M190)</f>
        <v>#VALUE!</v>
      </c>
      <c r="W190">
        <f t="shared" si="6"/>
        <v>0</v>
      </c>
    </row>
    <row r="191" spans="1:23">
      <c r="A191" t="s">
        <v>1952</v>
      </c>
      <c r="B191" t="s">
        <v>44</v>
      </c>
      <c r="C191" t="s">
        <v>612</v>
      </c>
      <c r="D191">
        <v>34.299999999999997</v>
      </c>
      <c r="E191">
        <v>14.9</v>
      </c>
      <c r="F191">
        <v>-0.7</v>
      </c>
      <c r="G191">
        <v>-11.4</v>
      </c>
      <c r="H191">
        <v>9.6</v>
      </c>
      <c r="I191" t="s">
        <v>1926</v>
      </c>
      <c r="J191" s="36">
        <v>0.52</v>
      </c>
      <c r="K191" s="5" t="str">
        <f>RIGHTB(B191,1)</f>
        <v>S</v>
      </c>
      <c r="L191" s="5" t="str">
        <f>RIGHTB(C191,1)</f>
        <v>E</v>
      </c>
      <c r="M191" s="6">
        <f>IF(AND(K191="S",LEN(B191)&gt;4),-LEFT(B191,4),IF(AND(K191="S",LEN(B191)=4),-LEFT(B191,3),IF(AND(K191="N",LEN(B191)=4),LEFT(B191,3),LEFT(B191,4))))</f>
        <v>-43.7</v>
      </c>
      <c r="N191" s="6" t="str">
        <f>IF(AND(L191="W",LEN(C191)=6),-LEFT(C191,5), IF(AND(L191="W",LEN(C191)=5),-LEFT(C191,4), IF(AND(L191="W",LEN(C191)=4), -LEFT(C191,3), IF(AND(L191="E", LEN(C191)=6),LEFT(C191,5), IF(AND(L191="E",LEN(C191)=5), LEFT(C191,4), IF(AND(L191="E",LEN(C191)=4),LEFT(C191,3) ))))))</f>
        <v>53.8</v>
      </c>
      <c r="O191">
        <f>(F191^2+G191^2+H191^2)^0.5</f>
        <v>14.920120642943877</v>
      </c>
      <c r="P191">
        <f>ATAN((R191^2+S191^2)^0.5/T191)/$AB$1</f>
        <v>24.449415900616025</v>
      </c>
      <c r="Q191">
        <f>ATAN2(R191,S191)/$AB$1+180</f>
        <v>92.777042642513265</v>
      </c>
      <c r="R191">
        <f>-F191*SIN(M191*$AB$1)*COS(N191*$AB$1)-G191*SIN($AB$1*M191)*SIN($AB$1*N191)+H191*COS($AB$1*M191)</f>
        <v>0.29918983228508989</v>
      </c>
      <c r="S191">
        <f>-F191*SIN($AB$1*N191)+G191*COS($AB$1*N191)</f>
        <v>-6.1680323926244771</v>
      </c>
      <c r="T191">
        <f>-F191*COS($AB$1*M191)*COS(N191*$AB$1)-G191*COS($AB$1*M191)*SIN($AB$1*N191)-H191*SIN($AB$1*M191)</f>
        <v>13.58218914048072</v>
      </c>
      <c r="W191">
        <f t="shared" si="6"/>
        <v>1</v>
      </c>
    </row>
    <row r="192" spans="1:23">
      <c r="A192" t="s">
        <v>1573</v>
      </c>
      <c r="B192" t="s">
        <v>570</v>
      </c>
      <c r="C192" t="s">
        <v>571</v>
      </c>
      <c r="D192">
        <v>35.1</v>
      </c>
      <c r="E192">
        <v>24.3</v>
      </c>
      <c r="F192">
        <v>17.7</v>
      </c>
      <c r="G192">
        <v>13.1</v>
      </c>
      <c r="H192">
        <v>-10.3</v>
      </c>
      <c r="I192" t="s">
        <v>1926</v>
      </c>
      <c r="J192" s="36">
        <v>0.52</v>
      </c>
      <c r="K192" s="5" t="str">
        <f>RIGHTB(B192,1)</f>
        <v>N</v>
      </c>
      <c r="L192" s="5" t="str">
        <f>RIGHTB(C192,1)</f>
        <v>E</v>
      </c>
      <c r="M192" s="6" t="str">
        <f>IF(AND(K192="S",LEN(B192)&gt;4),-LEFT(B192,4),IF(AND(K192="S",LEN(B192)=4),-LEFT(B192,3),IF(AND(K192="N",LEN(B192)=4),LEFT(B192,3),LEFT(B192,4))))</f>
        <v>57.0</v>
      </c>
      <c r="N192" s="6" t="str">
        <f>IF(AND(L192="W",LEN(C192)=6),-LEFT(C192,5), IF(AND(L192="W",LEN(C192)=5),-LEFT(C192,4), IF(AND(L192="W",LEN(C192)=4), -LEFT(C192,3), IF(AND(L192="E", LEN(C192)=6),LEFT(C192,5), IF(AND(L192="E",LEN(C192)=5), LEFT(C192,4), IF(AND(L192="E",LEN(C192)=4),LEFT(C192,3) ))))))</f>
        <v>143.7</v>
      </c>
      <c r="O192">
        <f>(F192^2+G192^2+H192^2)^0.5</f>
        <v>24.310285888898964</v>
      </c>
      <c r="P192">
        <f>ATAN((R192^2+S192^2)^0.5/T192)/$AB$1</f>
        <v>59.922344669251075</v>
      </c>
      <c r="Q192">
        <f>ATAN2(R192,S192)/$AB$1+180</f>
        <v>89.590347885271683</v>
      </c>
      <c r="R192">
        <f>-F192*SIN(M192*$AB$1)*COS(N192*$AB$1)-G192*SIN($AB$1*M192)*SIN($AB$1*N192)+H192*COS($AB$1*M192)</f>
        <v>-0.15040739630614475</v>
      </c>
      <c r="S192">
        <f>-F192*SIN($AB$1*N192)+G192*COS($AB$1*N192)</f>
        <v>-21.036293762668379</v>
      </c>
      <c r="T192">
        <f>-F192*COS($AB$1*M192)*COS(N192*$AB$1)-G192*COS($AB$1*M192)*SIN($AB$1*N192)-H192*SIN($AB$1*M192)</f>
        <v>12.183666211196684</v>
      </c>
      <c r="W192">
        <f t="shared" si="6"/>
        <v>1</v>
      </c>
    </row>
    <row r="193" spans="1:29">
      <c r="A193" t="s">
        <v>2600</v>
      </c>
      <c r="B193" t="s">
        <v>80</v>
      </c>
      <c r="C193" t="s">
        <v>1125</v>
      </c>
      <c r="I193" t="s">
        <v>2542</v>
      </c>
      <c r="J193" s="36">
        <v>0.51</v>
      </c>
      <c r="K193" s="5" t="str">
        <f>RIGHTB(B193,1)</f>
        <v>S</v>
      </c>
      <c r="L193" s="5" t="str">
        <f>RIGHTB(C193,1)</f>
        <v>W</v>
      </c>
      <c r="M193" s="6">
        <f>IF(AND(K193="S",LEN(B193)&gt;4),-LEFT(B193,4),IF(AND(K193="S",LEN(B193)=4),-LEFT(B193,3),IF(AND(K193="N",LEN(B193)=4),LEFT(B193,3),LEFT(B193,4))))</f>
        <v>-50.2</v>
      </c>
      <c r="N193" s="6">
        <f>IF(AND(L193="W",LEN(C193)=6),-LEFT(C193,5), IF(AND(L193="W",LEN(C193)=5),-LEFT(C193,4), IF(AND(L193="W",LEN(C193)=4), -LEFT(C193,3), IF(AND(L193="E", LEN(C193)=6),LEFT(C193,5), IF(AND(L193="E",LEN(C193)=5), LEFT(C193,4), IF(AND(L193="E",LEN(C193)=4),LEFT(C193,3) ))))))</f>
        <v>-101.9</v>
      </c>
      <c r="O193">
        <f>(F193^2+G193^2+H193^2)^0.5</f>
        <v>0</v>
      </c>
      <c r="P193" t="e">
        <f>ATAN((R193^2+S193^2)^0.5/T193)/$AB$1</f>
        <v>#DIV/0!</v>
      </c>
      <c r="Q193" t="e">
        <f>ATAN2(R193,S193)/$AB$1+180</f>
        <v>#DIV/0!</v>
      </c>
      <c r="R193">
        <f>-F193*SIN(M193*$AB$1)*COS(N193*$AB$1)-G193*SIN($AB$1*M193)*SIN($AB$1*N193)+H193*COS($AB$1*M193)</f>
        <v>0</v>
      </c>
      <c r="S193">
        <f>-F193*SIN($AB$1*N193)+G193*COS($AB$1*N193)</f>
        <v>0</v>
      </c>
      <c r="T193">
        <f>-F193*COS($AB$1*M193)*COS(N193*$AB$1)-G193*COS($AB$1*M193)*SIN($AB$1*N193)-H193*SIN($AB$1*M193)</f>
        <v>0</v>
      </c>
      <c r="W193">
        <f t="shared" si="6"/>
        <v>0</v>
      </c>
    </row>
    <row r="194" spans="1:29">
      <c r="A194" t="s">
        <v>2541</v>
      </c>
      <c r="B194" t="s">
        <v>1085</v>
      </c>
      <c r="C194" t="s">
        <v>1086</v>
      </c>
      <c r="I194" t="s">
        <v>2542</v>
      </c>
      <c r="J194" s="36">
        <v>0.51</v>
      </c>
      <c r="K194" s="5" t="str">
        <f>RIGHTB(B194,1)</f>
        <v>S</v>
      </c>
      <c r="L194" s="5" t="str">
        <f>RIGHTB(C194,1)</f>
        <v>E</v>
      </c>
      <c r="M194" s="6">
        <f>IF(AND(K194="S",LEN(B194)&gt;4),-LEFT(B194,4),IF(AND(K194="S",LEN(B194)=4),-LEFT(B194,3),IF(AND(K194="N",LEN(B194)=4),LEFT(B194,3),LEFT(B194,4))))</f>
        <v>-5.3</v>
      </c>
      <c r="N194" s="6" t="str">
        <f>IF(AND(L194="W",LEN(C194)=6),-LEFT(C194,5), IF(AND(L194="W",LEN(C194)=5),-LEFT(C194,4), IF(AND(L194="W",LEN(C194)=4), -LEFT(C194,3), IF(AND(L194="E", LEN(C194)=6),LEFT(C194,5), IF(AND(L194="E",LEN(C194)=5), LEFT(C194,4), IF(AND(L194="E",LEN(C194)=4),LEFT(C194,3) ))))))</f>
        <v>27.1</v>
      </c>
      <c r="O194">
        <f>(F194^2+G194^2+H194^2)^0.5</f>
        <v>0</v>
      </c>
      <c r="P194" t="e">
        <f>ATAN((R194^2+S194^2)^0.5/T194)/$AB$1</f>
        <v>#DIV/0!</v>
      </c>
      <c r="Q194" t="e">
        <f>ATAN2(R194,S194)/$AB$1+180</f>
        <v>#DIV/0!</v>
      </c>
      <c r="R194">
        <f>-F194*SIN(M194*$AB$1)*COS(N194*$AB$1)-G194*SIN($AB$1*M194)*SIN($AB$1*N194)+H194*COS($AB$1*M194)</f>
        <v>0</v>
      </c>
      <c r="S194">
        <f>-F194*SIN($AB$1*N194)+G194*COS($AB$1*N194)</f>
        <v>0</v>
      </c>
      <c r="T194">
        <f>-F194*COS($AB$1*M194)*COS(N194*$AB$1)-G194*COS($AB$1*M194)*SIN($AB$1*N194)-H194*SIN($AB$1*M194)</f>
        <v>0</v>
      </c>
      <c r="W194">
        <f t="shared" si="6"/>
        <v>0</v>
      </c>
    </row>
    <row r="195" spans="1:29">
      <c r="A195" t="s">
        <v>2428</v>
      </c>
      <c r="B195" t="s">
        <v>1013</v>
      </c>
      <c r="C195" t="s">
        <v>1014</v>
      </c>
      <c r="I195" t="s">
        <v>2377</v>
      </c>
      <c r="J195" s="36">
        <v>0.51</v>
      </c>
      <c r="K195" s="5" t="str">
        <f>RIGHTB(B195,1)</f>
        <v>N</v>
      </c>
      <c r="L195" s="5" t="str">
        <f>RIGHTB(C195,1)</f>
        <v>W</v>
      </c>
      <c r="M195" s="6" t="str">
        <f>IF(AND(K195="S",LEN(B195)&gt;4),-LEFT(B195,4),IF(AND(K195="S",LEN(B195)=4),-LEFT(B195,3),IF(AND(K195="N",LEN(B195)=4),LEFT(B195,3),LEFT(B195,4))))</f>
        <v>61.0</v>
      </c>
      <c r="N195" s="6">
        <f>IF(AND(L195="W",LEN(C195)=6),-LEFT(C195,5), IF(AND(L195="W",LEN(C195)=5),-LEFT(C195,4), IF(AND(L195="W",LEN(C195)=4), -LEFT(C195,3), IF(AND(L195="E", LEN(C195)=6),LEFT(C195,5), IF(AND(L195="E",LEN(C195)=5), LEFT(C195,4), IF(AND(L195="E",LEN(C195)=4),LEFT(C195,3) ))))))</f>
        <v>-171</v>
      </c>
      <c r="O195">
        <f>(F195^2+G195^2+H195^2)^0.5</f>
        <v>0</v>
      </c>
      <c r="P195" t="e">
        <f>ATAN((R195^2+S195^2)^0.5/T195)/$AB$1</f>
        <v>#DIV/0!</v>
      </c>
      <c r="Q195" t="e">
        <f>ATAN2(R195,S195)/$AB$1+180</f>
        <v>#DIV/0!</v>
      </c>
      <c r="R195">
        <f>-F195*SIN(M195*$AB$1)*COS(N195*$AB$1)-G195*SIN($AB$1*M195)*SIN($AB$1*N195)+H195*COS($AB$1*M195)</f>
        <v>0</v>
      </c>
      <c r="S195">
        <f>-F195*SIN($AB$1*N195)+G195*COS($AB$1*N195)</f>
        <v>0</v>
      </c>
      <c r="T195">
        <f>-F195*COS($AB$1*M195)*COS(N195*$AB$1)-G195*COS($AB$1*M195)*SIN($AB$1*N195)-H195*SIN($AB$1*M195)</f>
        <v>0</v>
      </c>
      <c r="W195">
        <f t="shared" si="6"/>
        <v>0</v>
      </c>
    </row>
    <row r="196" spans="1:29">
      <c r="A196" t="s">
        <v>2376</v>
      </c>
      <c r="B196" t="s">
        <v>950</v>
      </c>
      <c r="C196" t="s">
        <v>951</v>
      </c>
      <c r="D196">
        <v>66</v>
      </c>
      <c r="I196" t="s">
        <v>2377</v>
      </c>
      <c r="J196" s="36">
        <v>0.51</v>
      </c>
      <c r="K196" s="5" t="str">
        <f>RIGHTB(B196,1)</f>
        <v>S</v>
      </c>
      <c r="L196" s="5" t="str">
        <f>RIGHTB(C196,1)</f>
        <v>E</v>
      </c>
      <c r="M196" s="6">
        <f>IF(AND(K196="S",LEN(B196)&gt;4),-LEFT(B196,4),IF(AND(K196="S",LEN(B196)=4),-LEFT(B196,3),IF(AND(K196="N",LEN(B196)=4),LEFT(B196,3),LEFT(B196,4))))</f>
        <v>-54</v>
      </c>
      <c r="N196" s="6" t="str">
        <f>IF(AND(L196="W",LEN(C196)=6),-LEFT(C196,5), IF(AND(L196="W",LEN(C196)=5),-LEFT(C196,4), IF(AND(L196="W",LEN(C196)=4), -LEFT(C196,3), IF(AND(L196="E", LEN(C196)=6),LEFT(C196,5), IF(AND(L196="E",LEN(C196)=5), LEFT(C196,4), IF(AND(L196="E",LEN(C196)=4),LEFT(C196,3) ))))))</f>
        <v>17.3</v>
      </c>
      <c r="O196">
        <f>(F196^2+G196^2+H196^2)^0.5</f>
        <v>0</v>
      </c>
      <c r="P196" t="e">
        <f>ATAN((R196^2+S196^2)^0.5/T196)/$AB$1</f>
        <v>#DIV/0!</v>
      </c>
      <c r="Q196" t="e">
        <f>ATAN2(R196,S196)/$AB$1+180</f>
        <v>#DIV/0!</v>
      </c>
      <c r="R196">
        <f>-F196*SIN(M196*$AB$1)*COS(N196*$AB$1)-G196*SIN($AB$1*M196)*SIN($AB$1*N196)+H196*COS($AB$1*M196)</f>
        <v>0</v>
      </c>
      <c r="S196">
        <f>-F196*SIN($AB$1*N196)+G196*COS($AB$1*N196)</f>
        <v>0</v>
      </c>
      <c r="T196">
        <f>-F196*COS($AB$1*M196)*COS(N196*$AB$1)-G196*COS($AB$1*M196)*SIN($AB$1*N196)-H196*SIN($AB$1*M196)</f>
        <v>0</v>
      </c>
      <c r="W196">
        <f t="shared" si="6"/>
        <v>0</v>
      </c>
    </row>
    <row r="197" spans="1:29">
      <c r="A197" t="s">
        <v>2276</v>
      </c>
      <c r="B197" t="s">
        <v>354</v>
      </c>
      <c r="C197" t="s">
        <v>355</v>
      </c>
      <c r="D197">
        <v>21.4</v>
      </c>
      <c r="I197" t="s">
        <v>1996</v>
      </c>
      <c r="J197" s="36">
        <v>0.51</v>
      </c>
      <c r="K197" s="5" t="str">
        <f>RIGHTB(B197,1)</f>
        <v>S</v>
      </c>
      <c r="L197" s="5" t="str">
        <f>RIGHTB(C197,1)</f>
        <v>E</v>
      </c>
      <c r="M197" s="6">
        <f>IF(AND(K197="S",LEN(B197)&gt;4),-LEFT(B197,4),IF(AND(K197="S",LEN(B197)=4),-LEFT(B197,3),IF(AND(K197="N",LEN(B197)=4),LEFT(B197,3),LEFT(B197,4))))</f>
        <v>-57.3</v>
      </c>
      <c r="N197" s="6" t="str">
        <f>IF(AND(L197="W",LEN(C197)=6),-LEFT(C197,5), IF(AND(L197="W",LEN(C197)=5),-LEFT(C197,4), IF(AND(L197="W",LEN(C197)=4), -LEFT(C197,3), IF(AND(L197="E", LEN(C197)=6),LEFT(C197,5), IF(AND(L197="E",LEN(C197)=5), LEFT(C197,4), IF(AND(L197="E",LEN(C197)=4),LEFT(C197,3) ))))))</f>
        <v>17.0</v>
      </c>
      <c r="O197">
        <f>(F197^2+G197^2+H197^2)^0.5</f>
        <v>0</v>
      </c>
      <c r="P197" t="e">
        <f>ATAN((R197^2+S197^2)^0.5/T197)/$AB$1</f>
        <v>#DIV/0!</v>
      </c>
      <c r="Q197" t="e">
        <f>ATAN2(R197,S197)/$AB$1+180</f>
        <v>#DIV/0!</v>
      </c>
      <c r="R197">
        <f>-F197*SIN(M197*$AB$1)*COS(N197*$AB$1)-G197*SIN($AB$1*M197)*SIN($AB$1*N197)+H197*COS($AB$1*M197)</f>
        <v>0</v>
      </c>
      <c r="S197">
        <f>-F197*SIN($AB$1*N197)+G197*COS($AB$1*N197)</f>
        <v>0</v>
      </c>
      <c r="T197">
        <f>-F197*COS($AB$1*M197)*COS(N197*$AB$1)-G197*COS($AB$1*M197)*SIN($AB$1*N197)-H197*SIN($AB$1*M197)</f>
        <v>0</v>
      </c>
      <c r="W197">
        <f t="shared" si="6"/>
        <v>0</v>
      </c>
    </row>
    <row r="198" spans="1:29">
      <c r="A198" t="s">
        <v>1993</v>
      </c>
      <c r="B198" t="s">
        <v>1994</v>
      </c>
      <c r="C198" t="s">
        <v>1995</v>
      </c>
      <c r="I198" t="s">
        <v>1996</v>
      </c>
      <c r="J198" s="36">
        <v>0.51</v>
      </c>
      <c r="K198" s="5" t="str">
        <f>RIGHTB(B198,1)</f>
        <v>S</v>
      </c>
      <c r="L198" s="5" t="str">
        <f>RIGHTB(C198,1)</f>
        <v>W</v>
      </c>
      <c r="M198" s="6">
        <f>IF(AND(K198="S",LEN(B198)&gt;4),-LEFT(B198,4),IF(AND(K198="S",LEN(B198)=4),-LEFT(B198,3),IF(AND(K198="N",LEN(B198)=4),LEFT(B198,3),LEFT(B198,4))))</f>
        <v>-85</v>
      </c>
      <c r="N198" s="6">
        <f>IF(AND(L198="W",LEN(C198)=6),-LEFT(C198,5), IF(AND(L198="W",LEN(C198)=5),-LEFT(C198,4), IF(AND(L198="W",LEN(C198)=4), -LEFT(C198,3), IF(AND(L198="E", LEN(C198)=6),LEFT(C198,5), IF(AND(L198="E",LEN(C198)=5), LEFT(C198,4), IF(AND(L198="E",LEN(C198)=4),LEFT(C198,3) ))))))</f>
        <v>-161.69999999999999</v>
      </c>
      <c r="O198">
        <f>(F198^2+G198^2+H198^2)^0.5</f>
        <v>0</v>
      </c>
      <c r="P198" t="e">
        <f>ATAN((R198^2+S198^2)^0.5/T198)/$AB$1</f>
        <v>#DIV/0!</v>
      </c>
      <c r="Q198" t="e">
        <f>ATAN2(R198,S198)/$AB$1+180</f>
        <v>#DIV/0!</v>
      </c>
      <c r="R198">
        <f>-F198*SIN(M198*$AB$1)*COS(N198*$AB$1)-G198*SIN($AB$1*M198)*SIN($AB$1*N198)+H198*COS($AB$1*M198)</f>
        <v>0</v>
      </c>
      <c r="S198">
        <f>-F198*SIN($AB$1*N198)+G198*COS($AB$1*N198)</f>
        <v>0</v>
      </c>
      <c r="T198">
        <f>-F198*COS($AB$1*M198)*COS(N198*$AB$1)-G198*COS($AB$1*M198)*SIN($AB$1*N198)-H198*SIN($AB$1*M198)</f>
        <v>0</v>
      </c>
      <c r="W198">
        <f t="shared" si="6"/>
        <v>0</v>
      </c>
    </row>
    <row r="199" spans="1:29">
      <c r="A199" t="s">
        <v>2505</v>
      </c>
      <c r="B199" t="s">
        <v>1056</v>
      </c>
      <c r="C199" t="s">
        <v>1057</v>
      </c>
      <c r="D199">
        <v>17</v>
      </c>
      <c r="I199" t="s">
        <v>2218</v>
      </c>
      <c r="J199">
        <v>0.5</v>
      </c>
      <c r="K199" s="5" t="str">
        <f>RIGHTB(B199,1)</f>
        <v>N</v>
      </c>
      <c r="L199" s="5" t="str">
        <f>RIGHTB(C199,1)</f>
        <v>E</v>
      </c>
      <c r="M199" s="6" t="str">
        <f>IF(AND(K199="S",LEN(B199)&gt;4),-LEFT(B199,4),IF(AND(K199="S",LEN(B199)=4),-LEFT(B199,3),IF(AND(K199="N",LEN(B199)=4),LEFT(B199,3),LEFT(B199,4))))</f>
        <v>14.8</v>
      </c>
      <c r="N199" s="6" t="str">
        <f>IF(AND(L199="W",LEN(C199)=6),-LEFT(C199,5), IF(AND(L199="W",LEN(C199)=5),-LEFT(C199,4), IF(AND(L199="W",LEN(C199)=4), -LEFT(C199,3), IF(AND(L199="E", LEN(C199)=6),LEFT(C199,5), IF(AND(L199="E",LEN(C199)=5), LEFT(C199,4), IF(AND(L199="E",LEN(C199)=4),LEFT(C199,3) ))))))</f>
        <v>64.5</v>
      </c>
      <c r="O199">
        <f>(F199^2+G199^2+H199^2)^0.5</f>
        <v>0</v>
      </c>
      <c r="P199" t="e">
        <f>ATAN((R199^2+S199^2)^0.5/T199)/$AB$1</f>
        <v>#DIV/0!</v>
      </c>
      <c r="Q199" t="e">
        <f>ATAN2(R199,S199)/$AB$1+180</f>
        <v>#DIV/0!</v>
      </c>
      <c r="R199">
        <f>-F199*SIN(M199*$AB$1)*COS(N199*$AB$1)-G199*SIN($AB$1*M199)*SIN($AB$1*N199)+H199*COS($AB$1*M199)</f>
        <v>0</v>
      </c>
      <c r="S199">
        <f>-F199*SIN($AB$1*N199)+G199*COS($AB$1*N199)</f>
        <v>0</v>
      </c>
      <c r="T199">
        <f>-F199*COS($AB$1*M199)*COS(N199*$AB$1)-G199*COS($AB$1*M199)*SIN($AB$1*N199)-H199*SIN($AB$1*M199)</f>
        <v>0</v>
      </c>
      <c r="W199">
        <f t="shared" si="6"/>
        <v>0</v>
      </c>
    </row>
    <row r="200" spans="1:29">
      <c r="A200" t="s">
        <v>2314</v>
      </c>
      <c r="B200" t="s">
        <v>415</v>
      </c>
      <c r="C200" t="s">
        <v>416</v>
      </c>
      <c r="D200">
        <v>48</v>
      </c>
      <c r="I200" t="s">
        <v>2218</v>
      </c>
      <c r="J200">
        <v>0.5</v>
      </c>
      <c r="K200" s="5" t="str">
        <f>RIGHTB(B200,1)</f>
        <v>N</v>
      </c>
      <c r="L200" s="5" t="str">
        <f>RIGHTB(C200,1)</f>
        <v>E</v>
      </c>
      <c r="M200" s="6" t="str">
        <f>IF(AND(K200="S",LEN(B200)&gt;4),-LEFT(B200,4),IF(AND(K200="S",LEN(B200)=4),-LEFT(B200,3),IF(AND(K200="N",LEN(B200)=4),LEFT(B200,3),LEFT(B200,4))))</f>
        <v>22.9</v>
      </c>
      <c r="N200" s="6" t="str">
        <f>IF(AND(L200="W",LEN(C200)=6),-LEFT(C200,5), IF(AND(L200="W",LEN(C200)=5),-LEFT(C200,4), IF(AND(L200="W",LEN(C200)=4), -LEFT(C200,3), IF(AND(L200="E", LEN(C200)=6),LEFT(C200,5), IF(AND(L200="E",LEN(C200)=5), LEFT(C200,4), IF(AND(L200="E",LEN(C200)=4),LEFT(C200,3) ))))))</f>
        <v>109.4</v>
      </c>
      <c r="O200">
        <f>(F200^2+G200^2+H200^2)^0.5</f>
        <v>0</v>
      </c>
      <c r="P200" t="e">
        <f>ATAN((R200^2+S200^2)^0.5/T200)/$AB$1</f>
        <v>#DIV/0!</v>
      </c>
      <c r="Q200" t="e">
        <f>ATAN2(R200,S200)/$AB$1+180</f>
        <v>#DIV/0!</v>
      </c>
      <c r="R200">
        <f>-F200*SIN(M200*$AB$1)*COS(N200*$AB$1)-G200*SIN($AB$1*M200)*SIN($AB$1*N200)+H200*COS($AB$1*M200)</f>
        <v>0</v>
      </c>
      <c r="S200">
        <f>-F200*SIN($AB$1*N200)+G200*COS($AB$1*N200)</f>
        <v>0</v>
      </c>
      <c r="T200">
        <f>-F200*COS($AB$1*M200)*COS(N200*$AB$1)-G200*COS($AB$1*M200)*SIN($AB$1*N200)-H200*SIN($AB$1*M200)</f>
        <v>0</v>
      </c>
      <c r="W200">
        <f t="shared" si="6"/>
        <v>0</v>
      </c>
    </row>
    <row r="201" spans="1:29">
      <c r="A201" t="s">
        <v>2217</v>
      </c>
      <c r="B201" t="s">
        <v>278</v>
      </c>
      <c r="C201" t="s">
        <v>279</v>
      </c>
      <c r="I201" t="s">
        <v>2218</v>
      </c>
      <c r="J201">
        <v>0.5</v>
      </c>
      <c r="K201" s="5" t="str">
        <f>RIGHTB(B201,1)</f>
        <v>S</v>
      </c>
      <c r="L201" s="5" t="str">
        <f>RIGHTB(C201,1)</f>
        <v>W</v>
      </c>
      <c r="M201" s="6">
        <f>IF(AND(K201="S",LEN(B201)&gt;4),-LEFT(B201,4),IF(AND(K201="S",LEN(B201)=4),-LEFT(B201,3),IF(AND(K201="N",LEN(B201)=4),LEFT(B201,3),LEFT(B201,4))))</f>
        <v>-32.4</v>
      </c>
      <c r="N201" s="6">
        <f>IF(AND(L201="W",LEN(C201)=6),-LEFT(C201,5), IF(AND(L201="W",LEN(C201)=5),-LEFT(C201,4), IF(AND(L201="W",LEN(C201)=4), -LEFT(C201,3), IF(AND(L201="E", LEN(C201)=6),LEFT(C201,5), IF(AND(L201="E",LEN(C201)=5), LEFT(C201,4), IF(AND(L201="E",LEN(C201)=4),LEFT(C201,3) ))))))</f>
        <v>-51.8</v>
      </c>
      <c r="O201">
        <f>(F201^2+G201^2+H201^2)^0.5</f>
        <v>0</v>
      </c>
      <c r="P201" t="e">
        <f>ATAN((R201^2+S201^2)^0.5/T201)/$AB$1</f>
        <v>#DIV/0!</v>
      </c>
      <c r="Q201" t="e">
        <f>ATAN2(R201,S201)/$AB$1+180</f>
        <v>#DIV/0!</v>
      </c>
      <c r="R201">
        <f>-F201*SIN(M201*$AB$1)*COS(N201*$AB$1)-G201*SIN($AB$1*M201)*SIN($AB$1*N201)+H201*COS($AB$1*M201)</f>
        <v>0</v>
      </c>
      <c r="S201">
        <f>-F201*SIN($AB$1*N201)+G201*COS($AB$1*N201)</f>
        <v>0</v>
      </c>
      <c r="T201">
        <f>-F201*COS($AB$1*M201)*COS(N201*$AB$1)-G201*COS($AB$1*M201)*SIN($AB$1*N201)-H201*SIN($AB$1*M201)</f>
        <v>0</v>
      </c>
      <c r="W201">
        <f t="shared" si="6"/>
        <v>0</v>
      </c>
    </row>
    <row r="202" spans="1:29">
      <c r="A202" t="s">
        <v>2013</v>
      </c>
      <c r="B202" t="s">
        <v>902</v>
      </c>
      <c r="C202" t="s">
        <v>903</v>
      </c>
      <c r="D202">
        <v>43.5</v>
      </c>
      <c r="I202" t="s">
        <v>2014</v>
      </c>
      <c r="J202">
        <v>0.5</v>
      </c>
      <c r="K202" s="5" t="str">
        <f>RIGHTB(B202,1)</f>
        <v>S</v>
      </c>
      <c r="L202" s="5" t="str">
        <f>RIGHTB(C202,1)</f>
        <v>W</v>
      </c>
      <c r="M202" s="6">
        <f>IF(AND(K202="S",LEN(B202)&gt;4),-LEFT(B202,4),IF(AND(K202="S",LEN(B202)=4),-LEFT(B202,3),IF(AND(K202="N",LEN(B202)=4),LEFT(B202,3),LEFT(B202,4))))</f>
        <v>-1.3</v>
      </c>
      <c r="N202" s="6">
        <f>IF(AND(L202="W",LEN(C202)=6),-LEFT(C202,5), IF(AND(L202="W",LEN(C202)=5),-LEFT(C202,4), IF(AND(L202="W",LEN(C202)=4), -LEFT(C202,3), IF(AND(L202="E", LEN(C202)=6),LEFT(C202,5), IF(AND(L202="E",LEN(C202)=5), LEFT(C202,4), IF(AND(L202="E",LEN(C202)=4),LEFT(C202,3) ))))))</f>
        <v>-32.1</v>
      </c>
      <c r="O202">
        <f>(F202^2+G202^2+H202^2)^0.5</f>
        <v>0</v>
      </c>
      <c r="P202" t="e">
        <f>ATAN((R202^2+S202^2)^0.5/T202)/$AB$1</f>
        <v>#DIV/0!</v>
      </c>
      <c r="Q202" t="e">
        <f>ATAN2(R202,S202)/$AB$1+180</f>
        <v>#DIV/0!</v>
      </c>
      <c r="R202">
        <f>-F202*SIN(M202*$AB$1)*COS(N202*$AB$1)-G202*SIN($AB$1*M202)*SIN($AB$1*N202)+H202*COS($AB$1*M202)</f>
        <v>0</v>
      </c>
      <c r="S202">
        <f>-F202*SIN($AB$1*N202)+G202*COS($AB$1*N202)</f>
        <v>0</v>
      </c>
      <c r="T202">
        <f>-F202*COS($AB$1*M202)*COS(N202*$AB$1)-G202*COS($AB$1*M202)*SIN($AB$1*N202)-H202*SIN($AB$1*M202)</f>
        <v>0</v>
      </c>
      <c r="W202">
        <f t="shared" si="6"/>
        <v>0</v>
      </c>
    </row>
    <row r="203" spans="1:29">
      <c r="A203" t="s">
        <v>2286</v>
      </c>
      <c r="B203" t="s">
        <v>370</v>
      </c>
      <c r="C203" t="s">
        <v>371</v>
      </c>
      <c r="D203">
        <v>33.700000000000003</v>
      </c>
      <c r="E203">
        <v>23.1</v>
      </c>
      <c r="F203">
        <v>-17.899999999999999</v>
      </c>
      <c r="G203">
        <v>13</v>
      </c>
      <c r="H203">
        <v>6.6</v>
      </c>
      <c r="I203" t="s">
        <v>1962</v>
      </c>
      <c r="J203" s="36">
        <v>0.49</v>
      </c>
      <c r="K203" s="5" t="str">
        <f>RIGHTB(B203,1)</f>
        <v>S</v>
      </c>
      <c r="L203" s="5" t="str">
        <f>RIGHTB(C203,1)</f>
        <v>W</v>
      </c>
      <c r="M203" s="6">
        <f>IF(AND(K203="S",LEN(B203)&gt;4),-LEFT(B203,4),IF(AND(K203="S",LEN(B203)=4),-LEFT(B203,3),IF(AND(K203="N",LEN(B203)=4),LEFT(B203,3),LEFT(B203,4))))</f>
        <v>-26.9</v>
      </c>
      <c r="N203" s="6">
        <f>IF(AND(L203="W",LEN(C203)=6),-LEFT(C203,5), IF(AND(L203="W",LEN(C203)=5),-LEFT(C203,4), IF(AND(L203="W",LEN(C203)=4), -LEFT(C203,3), IF(AND(L203="E", LEN(C203)=6),LEFT(C203,5), IF(AND(L203="E",LEN(C203)=5), LEFT(C203,4), IF(AND(L203="E",LEN(C203)=4),LEFT(C203,3) ))))))</f>
        <v>-17.7</v>
      </c>
      <c r="O203">
        <f>(F203^2+G203^2+H203^2)^0.5</f>
        <v>23.086143029964965</v>
      </c>
      <c r="P203">
        <f>ATAN((R203^2+S203^2)^0.5/T203)/$AB$1</f>
        <v>19.821742317878613</v>
      </c>
      <c r="Q203">
        <f>ATAN2(R203,S203)/$AB$1+180</f>
        <v>297.5231803856334</v>
      </c>
      <c r="R203">
        <f>-F203*SIN(M203*$AB$1)*COS(N203*$AB$1)-G203*SIN($AB$1*M203)*SIN($AB$1*N203)+H203*COS($AB$1*M203)</f>
        <v>-3.6175591824679811</v>
      </c>
      <c r="S203">
        <f>-F203*SIN($AB$1*N203)+G203*COS($AB$1*N203)</f>
        <v>6.9424074659158146</v>
      </c>
      <c r="T203">
        <f>-F203*COS($AB$1*M203)*COS(N203*$AB$1)-G203*COS($AB$1*M203)*SIN($AB$1*N203)-H203*SIN($AB$1*M203)</f>
        <v>21.718338889945933</v>
      </c>
      <c r="W203">
        <f t="shared" si="6"/>
        <v>1</v>
      </c>
    </row>
    <row r="204" spans="1:29">
      <c r="A204" t="s">
        <v>2027</v>
      </c>
      <c r="B204" t="s">
        <v>11</v>
      </c>
      <c r="C204" t="s">
        <v>12</v>
      </c>
      <c r="D204">
        <v>36.299999999999997</v>
      </c>
      <c r="E204">
        <v>19.2</v>
      </c>
      <c r="F204">
        <v>8</v>
      </c>
      <c r="G204">
        <v>-15.6</v>
      </c>
      <c r="H204">
        <v>-7.9</v>
      </c>
      <c r="I204" t="s">
        <v>2028</v>
      </c>
      <c r="J204" s="36">
        <v>0.49</v>
      </c>
      <c r="K204" s="5" t="str">
        <f>RIGHTB(B204,1)</f>
        <v>S</v>
      </c>
      <c r="L204" s="5" t="str">
        <f>RIGHTB(C204,1)</f>
        <v>E</v>
      </c>
      <c r="M204" s="6">
        <f>IF(AND(K204="S",LEN(B204)&gt;4),-LEFT(B204,4),IF(AND(K204="S",LEN(B204)=4),-LEFT(B204,3),IF(AND(K204="N",LEN(B204)=4),LEFT(B204,3),LEFT(B204,4))))</f>
        <v>-25.5</v>
      </c>
      <c r="N204" s="6" t="str">
        <f>IF(AND(L204="W",LEN(C204)=6),-LEFT(C204,5), IF(AND(L204="W",LEN(C204)=5),-LEFT(C204,4), IF(AND(L204="W",LEN(C204)=4), -LEFT(C204,3), IF(AND(L204="E", LEN(C204)=6),LEFT(C204,5), IF(AND(L204="E",LEN(C204)=5), LEFT(C204,4), IF(AND(L204="E",LEN(C204)=4),LEFT(C204,3) ))))))</f>
        <v>51.5</v>
      </c>
      <c r="O204">
        <f>(F204^2+G204^2+H204^2)^0.5</f>
        <v>19.229404566964625</v>
      </c>
      <c r="P204">
        <f>ATAN((R204^2+S204^2)^0.5/T204)/$AB$1</f>
        <v>80.652237410007359</v>
      </c>
      <c r="Q204">
        <f>ATAN2(R204,S204)/$AB$1+180</f>
        <v>57.32921869615555</v>
      </c>
      <c r="R204">
        <f>-F204*SIN(M204*$AB$1)*COS(N204*$AB$1)-G204*SIN($AB$1*M204)*SIN($AB$1*N204)+H204*COS($AB$1*M204)</f>
        <v>-10.242403411414237</v>
      </c>
      <c r="S204">
        <f>-F204*SIN($AB$1*N204)+G204*COS($AB$1*N204)</f>
        <v>-15.972093586551884</v>
      </c>
      <c r="T204">
        <f>-F204*COS($AB$1*M204)*COS(N204*$AB$1)-G204*COS($AB$1*M204)*SIN($AB$1*N204)-H204*SIN($AB$1*M204)</f>
        <v>3.1233633826819052</v>
      </c>
      <c r="W204">
        <f t="shared" si="6"/>
        <v>1</v>
      </c>
    </row>
    <row r="205" spans="1:29" s="15" customFormat="1">
      <c r="A205" t="s">
        <v>1961</v>
      </c>
      <c r="B205" t="s">
        <v>280</v>
      </c>
      <c r="C205" t="s">
        <v>621</v>
      </c>
      <c r="D205"/>
      <c r="E205"/>
      <c r="F205"/>
      <c r="G205"/>
      <c r="H205"/>
      <c r="I205" t="s">
        <v>1962</v>
      </c>
      <c r="J205" s="36">
        <v>0.49</v>
      </c>
      <c r="K205" s="5" t="str">
        <f>RIGHTB(B205,1)</f>
        <v>N</v>
      </c>
      <c r="L205" s="5" t="str">
        <f>RIGHTB(C205,1)</f>
        <v>W</v>
      </c>
      <c r="M205" s="6" t="str">
        <f>IF(AND(K205="S",LEN(B205)&gt;4),-LEFT(B205,4),IF(AND(K205="S",LEN(B205)=4),-LEFT(B205,3),IF(AND(K205="N",LEN(B205)=4),LEFT(B205,3),LEFT(B205,4))))</f>
        <v>33.8</v>
      </c>
      <c r="N205" s="6">
        <f>IF(AND(L205="W",LEN(C205)=6),-LEFT(C205,5), IF(AND(L205="W",LEN(C205)=5),-LEFT(C205,4), IF(AND(L205="W",LEN(C205)=4), -LEFT(C205,3), IF(AND(L205="E", LEN(C205)=6),LEFT(C205,5), IF(AND(L205="E",LEN(C205)=5), LEFT(C205,4), IF(AND(L205="E",LEN(C205)=4),LEFT(C205,3) ))))))</f>
        <v>-110.9</v>
      </c>
      <c r="O205">
        <f>(F205^2+G205^2+H205^2)^0.5</f>
        <v>0</v>
      </c>
      <c r="P205" t="e">
        <f>ATAN((R205^2+S205^2)^0.5/T205)/$AB$1</f>
        <v>#DIV/0!</v>
      </c>
      <c r="Q205" t="e">
        <f>ATAN2(R205,S205)/$AB$1+180</f>
        <v>#DIV/0!</v>
      </c>
      <c r="R205">
        <f>-F205*SIN(M205*$AB$1)*COS(N205*$AB$1)-G205*SIN($AB$1*M205)*SIN($AB$1*N205)+H205*COS($AB$1*M205)</f>
        <v>0</v>
      </c>
      <c r="S205">
        <f>-F205*SIN($AB$1*N205)+G205*COS($AB$1*N205)</f>
        <v>0</v>
      </c>
      <c r="T205">
        <f>-F205*COS($AB$1*M205)*COS(N205*$AB$1)-G205*COS($AB$1*M205)*SIN($AB$1*N205)-H205*SIN($AB$1*M205)</f>
        <v>0</v>
      </c>
      <c r="U205"/>
      <c r="V205"/>
      <c r="W205">
        <f t="shared" ref="W205:W268" si="7">IF(O205&lt;&gt;0,1,0)</f>
        <v>0</v>
      </c>
      <c r="X205"/>
      <c r="Y205"/>
      <c r="Z205"/>
      <c r="AA205"/>
      <c r="AB205"/>
      <c r="AC205"/>
    </row>
    <row r="206" spans="1:29">
      <c r="A206" t="s">
        <v>2261</v>
      </c>
      <c r="I206" t="s">
        <v>2262</v>
      </c>
      <c r="J206" s="36">
        <v>0.48</v>
      </c>
      <c r="K206" s="5" t="str">
        <f>RIGHTB(B206,1)</f>
        <v/>
      </c>
      <c r="L206" s="5" t="str">
        <f>RIGHTB(C206,1)</f>
        <v/>
      </c>
      <c r="M206" s="6" t="str">
        <f>IF(AND(K206="S",LEN(B206)&gt;4),-LEFT(B206,4),IF(AND(K206="S",LEN(B206)=4),-LEFT(B206,3),IF(AND(K206="N",LEN(B206)=4),LEFT(B206,3),LEFT(B206,4))))</f>
        <v/>
      </c>
      <c r="N206" s="6" t="b">
        <f>IF(AND(L206="W",LEN(C206)=6),-LEFT(C206,5), IF(AND(L206="W",LEN(C206)=5),-LEFT(C206,4), IF(AND(L206="W",LEN(C206)=4), -LEFT(C206,3), IF(AND(L206="E", LEN(C206)=6),LEFT(C206,5), IF(AND(L206="E",LEN(C206)=5), LEFT(C206,4), IF(AND(L206="E",LEN(C206)=4),LEFT(C206,3) ))))))</f>
        <v>0</v>
      </c>
      <c r="O206">
        <f>(F206^2+G206^2+H206^2)^0.5</f>
        <v>0</v>
      </c>
      <c r="P206" t="e">
        <f>ATAN((R206^2+S206^2)^0.5/T206)/$AB$1</f>
        <v>#VALUE!</v>
      </c>
      <c r="Q206" t="e">
        <f>ATAN2(R206,S206)/$AB$1+180</f>
        <v>#VALUE!</v>
      </c>
      <c r="R206" t="e">
        <f>-F206*SIN(M206*$AB$1)*COS(N206*$AB$1)-G206*SIN($AB$1*M206)*SIN($AB$1*N206)+H206*COS($AB$1*M206)</f>
        <v>#VALUE!</v>
      </c>
      <c r="S206">
        <f>-F206*SIN($AB$1*N206)+G206*COS($AB$1*N206)</f>
        <v>0</v>
      </c>
      <c r="T206" t="e">
        <f>-F206*COS($AB$1*M206)*COS(N206*$AB$1)-G206*COS($AB$1*M206)*SIN($AB$1*N206)-H206*SIN($AB$1*M206)</f>
        <v>#VALUE!</v>
      </c>
      <c r="W206">
        <f t="shared" si="7"/>
        <v>0</v>
      </c>
    </row>
    <row r="207" spans="1:29">
      <c r="A207" t="s">
        <v>1537</v>
      </c>
      <c r="B207" t="s">
        <v>836</v>
      </c>
      <c r="C207" t="s">
        <v>837</v>
      </c>
      <c r="D207" s="35">
        <v>42</v>
      </c>
      <c r="E207">
        <v>18.5</v>
      </c>
      <c r="F207">
        <v>-18.100000000000001</v>
      </c>
      <c r="G207">
        <v>-0.4</v>
      </c>
      <c r="H207">
        <v>3.7</v>
      </c>
      <c r="I207" t="s">
        <v>1840</v>
      </c>
      <c r="J207" s="36">
        <v>0.48</v>
      </c>
      <c r="K207" s="5" t="str">
        <f>RIGHTB(B207,1)</f>
        <v>N</v>
      </c>
      <c r="L207" s="5" t="str">
        <f>RIGHTB(C207,1)</f>
        <v>E</v>
      </c>
      <c r="M207" s="6" t="str">
        <f>IF(AND(K207="S",LEN(B207)&gt;4),-LEFT(B207,4),IF(AND(K207="S",LEN(B207)=4),-LEFT(B207,3),IF(AND(K207="N",LEN(B207)=4),LEFT(B207,3),LEFT(B207,4))))</f>
        <v>54.5</v>
      </c>
      <c r="N207" s="6" t="str">
        <f>IF(AND(L207="W",LEN(C207)=6),-LEFT(C207,5), IF(AND(L207="W",LEN(C207)=5),-LEFT(C207,4), IF(AND(L207="W",LEN(C207)=4), -LEFT(C207,3), IF(AND(L207="E", LEN(C207)=6),LEFT(C207,5), IF(AND(L207="E",LEN(C207)=5), LEFT(C207,4), IF(AND(L207="E",LEN(C207)=4),LEFT(C207,3) ))))))</f>
        <v>9.2</v>
      </c>
      <c r="O207">
        <f>(F207^2+G207^2+H207^2)^0.5</f>
        <v>18.478636313321395</v>
      </c>
      <c r="P207">
        <f>ATAN((R207^2+S207^2)^0.5/T207)/$AB$1</f>
        <v>66.391465687072682</v>
      </c>
      <c r="Q207">
        <f>ATAN2(R207,S207)/$AB$1+180</f>
        <v>188.48727716027261</v>
      </c>
      <c r="R207">
        <f>-F207*SIN(M207*$AB$1)*COS(N207*$AB$1)-G207*SIN($AB$1*M207)*SIN($AB$1*N207)+H207*COS($AB$1*M207)</f>
        <v>16.746603071856597</v>
      </c>
      <c r="S207">
        <f>-F207*SIN($AB$1*N207)+G207*COS($AB$1*N207)</f>
        <v>2.4989949911107225</v>
      </c>
      <c r="T207">
        <f>-F207*COS($AB$1*M207)*COS(N207*$AB$1)-G207*COS($AB$1*M207)*SIN($AB$1*N207)-H207*SIN($AB$1*M207)</f>
        <v>7.400426311239551</v>
      </c>
      <c r="W207">
        <f t="shared" si="7"/>
        <v>1</v>
      </c>
    </row>
    <row r="208" spans="1:29">
      <c r="A208" t="s">
        <v>2775</v>
      </c>
      <c r="I208" t="s">
        <v>2776</v>
      </c>
      <c r="J208" s="36">
        <v>0.47</v>
      </c>
      <c r="K208" s="5" t="str">
        <f>RIGHTB(B208,1)</f>
        <v/>
      </c>
      <c r="L208" s="5" t="str">
        <f>RIGHTB(C208,1)</f>
        <v/>
      </c>
      <c r="M208" s="6" t="str">
        <f>IF(AND(K208="S",LEN(B208)&gt;4),-LEFT(B208,4),IF(AND(K208="S",LEN(B208)=4),-LEFT(B208,3),IF(AND(K208="N",LEN(B208)=4),LEFT(B208,3),LEFT(B208,4))))</f>
        <v/>
      </c>
      <c r="N208" s="6" t="b">
        <f>IF(AND(L208="W",LEN(C208)=6),-LEFT(C208,5), IF(AND(L208="W",LEN(C208)=5),-LEFT(C208,4), IF(AND(L208="W",LEN(C208)=4), -LEFT(C208,3), IF(AND(L208="E", LEN(C208)=6),LEFT(C208,5), IF(AND(L208="E",LEN(C208)=5), LEFT(C208,4), IF(AND(L208="E",LEN(C208)=4),LEFT(C208,3) ))))))</f>
        <v>0</v>
      </c>
      <c r="O208">
        <f>(F208^2+G208^2+H208^2)^0.5</f>
        <v>0</v>
      </c>
      <c r="P208" t="e">
        <f>ATAN((R208^2+S208^2)^0.5/T208)/$AB$1</f>
        <v>#VALUE!</v>
      </c>
      <c r="Q208" t="e">
        <f>ATAN2(R208,S208)/$AB$1+180</f>
        <v>#VALUE!</v>
      </c>
      <c r="R208" t="e">
        <f>-F208*SIN(M208*$AB$1)*COS(N208*$AB$1)-G208*SIN($AB$1*M208)*SIN($AB$1*N208)+H208*COS($AB$1*M208)</f>
        <v>#VALUE!</v>
      </c>
      <c r="S208">
        <f>-F208*SIN($AB$1*N208)+G208*COS($AB$1*N208)</f>
        <v>0</v>
      </c>
      <c r="T208" t="e">
        <f>-F208*COS($AB$1*M208)*COS(N208*$AB$1)-G208*COS($AB$1*M208)*SIN($AB$1*N208)-H208*SIN($AB$1*M208)</f>
        <v>#VALUE!</v>
      </c>
      <c r="W208">
        <f t="shared" si="7"/>
        <v>0</v>
      </c>
    </row>
    <row r="209" spans="1:23">
      <c r="A209" t="s">
        <v>1643</v>
      </c>
      <c r="B209" t="s">
        <v>464</v>
      </c>
      <c r="C209" t="s">
        <v>465</v>
      </c>
      <c r="D209">
        <v>38.9</v>
      </c>
      <c r="E209">
        <v>30.2</v>
      </c>
      <c r="F209">
        <v>9.1999999999999993</v>
      </c>
      <c r="G209">
        <v>-1.2</v>
      </c>
      <c r="H209">
        <v>-28.7</v>
      </c>
      <c r="I209" t="s">
        <v>2210</v>
      </c>
      <c r="J209" s="36">
        <v>0.47</v>
      </c>
      <c r="K209" s="5" t="str">
        <f>RIGHTB(B209,1)</f>
        <v>N</v>
      </c>
      <c r="L209" s="5" t="str">
        <f>RIGHTB(C209,1)</f>
        <v>E</v>
      </c>
      <c r="M209" s="6" t="str">
        <f>IF(AND(K209="S",LEN(B209)&gt;4),-LEFT(B209,4),IF(AND(K209="S",LEN(B209)=4),-LEFT(B209,3),IF(AND(K209="N",LEN(B209)=4),LEFT(B209,3),LEFT(B209,4))))</f>
        <v>31.1</v>
      </c>
      <c r="N209" s="6" t="str">
        <f>IF(AND(L209="W",LEN(C209)=6),-LEFT(C209,5), IF(AND(L209="W",LEN(C209)=5),-LEFT(C209,4), IF(AND(L209="W",LEN(C209)=4), -LEFT(C209,3), IF(AND(L209="E", LEN(C209)=6),LEFT(C209,5), IF(AND(L209="E",LEN(C209)=5), LEFT(C209,4), IF(AND(L209="E",LEN(C209)=4),LEFT(C209,3) ))))))</f>
        <v>45.6</v>
      </c>
      <c r="O209">
        <f>(F209^2+G209^2+H209^2)^0.5</f>
        <v>30.162393804205927</v>
      </c>
      <c r="P209">
        <f>ATAN((R209^2+S209^2)^0.5/T209)/$AB$1</f>
        <v>70.543279959576296</v>
      </c>
      <c r="Q209">
        <f>ATAN2(R209,S209)/$AB$1+180</f>
        <v>15.10838223916943</v>
      </c>
      <c r="R209">
        <f>-F209*SIN(M209*$AB$1)*COS(N209*$AB$1)-G209*SIN($AB$1*M209)*SIN($AB$1*N209)+H209*COS($AB$1*M209)</f>
        <v>-27.45688138248256</v>
      </c>
      <c r="S209">
        <f>-F209*SIN($AB$1*N209)+G209*COS($AB$1*N209)</f>
        <v>-7.4127446611109082</v>
      </c>
      <c r="T209">
        <f>-F209*COS($AB$1*M209)*COS(N209*$AB$1)-G209*COS($AB$1*M209)*SIN($AB$1*N209)-H209*SIN($AB$1*M209)</f>
        <v>10.046933927196603</v>
      </c>
      <c r="W209">
        <f t="shared" si="7"/>
        <v>1</v>
      </c>
    </row>
    <row r="210" spans="1:23">
      <c r="A210" t="s">
        <v>2209</v>
      </c>
      <c r="B210" t="s">
        <v>268</v>
      </c>
      <c r="C210" t="s">
        <v>269</v>
      </c>
      <c r="I210" t="s">
        <v>2210</v>
      </c>
      <c r="J210" s="36">
        <v>0.47</v>
      </c>
      <c r="K210" s="5" t="str">
        <f>RIGHTB(B210,1)</f>
        <v>S</v>
      </c>
      <c r="L210" s="5" t="str">
        <f>RIGHTB(C210,1)</f>
        <v>W</v>
      </c>
      <c r="M210" s="6">
        <f>IF(AND(K210="S",LEN(B210)&gt;4),-LEFT(B210,4),IF(AND(K210="S",LEN(B210)=4),-LEFT(B210,3),IF(AND(K210="N",LEN(B210)=4),LEFT(B210,3),LEFT(B210,4))))</f>
        <v>-22.5</v>
      </c>
      <c r="N210" s="6">
        <f>IF(AND(L210="W",LEN(C210)=6),-LEFT(C210,5), IF(AND(L210="W",LEN(C210)=5),-LEFT(C210,4), IF(AND(L210="W",LEN(C210)=4), -LEFT(C210,3), IF(AND(L210="E", LEN(C210)=6),LEFT(C210,5), IF(AND(L210="E",LEN(C210)=5), LEFT(C210,4), IF(AND(L210="E",LEN(C210)=4),LEFT(C210,3) ))))))</f>
        <v>-120.9</v>
      </c>
      <c r="O210">
        <f>(F210^2+G210^2+H210^2)^0.5</f>
        <v>0</v>
      </c>
      <c r="P210" t="e">
        <f>ATAN((R210^2+S210^2)^0.5/T210)/$AB$1</f>
        <v>#DIV/0!</v>
      </c>
      <c r="Q210" t="e">
        <f>ATAN2(R210,S210)/$AB$1+180</f>
        <v>#DIV/0!</v>
      </c>
      <c r="R210">
        <f>-F210*SIN(M210*$AB$1)*COS(N210*$AB$1)-G210*SIN($AB$1*M210)*SIN($AB$1*N210)+H210*COS($AB$1*M210)</f>
        <v>0</v>
      </c>
      <c r="S210">
        <f>-F210*SIN($AB$1*N210)+G210*COS($AB$1*N210)</f>
        <v>0</v>
      </c>
      <c r="T210">
        <f>-F210*COS($AB$1*M210)*COS(N210*$AB$1)-G210*COS($AB$1*M210)*SIN($AB$1*N210)-H210*SIN($AB$1*M210)</f>
        <v>0</v>
      </c>
      <c r="W210">
        <f t="shared" si="7"/>
        <v>0</v>
      </c>
    </row>
    <row r="211" spans="1:23">
      <c r="A211" t="s">
        <v>2749</v>
      </c>
      <c r="I211" t="s">
        <v>2080</v>
      </c>
      <c r="J211" s="36">
        <v>0.46</v>
      </c>
      <c r="K211" s="5" t="str">
        <f>RIGHTB(B211,1)</f>
        <v/>
      </c>
      <c r="L211" s="5" t="str">
        <f>RIGHTB(C211,1)</f>
        <v/>
      </c>
      <c r="M211" s="6" t="str">
        <f>IF(AND(K211="S",LEN(B211)&gt;4),-LEFT(B211,4),IF(AND(K211="S",LEN(B211)=4),-LEFT(B211,3),IF(AND(K211="N",LEN(B211)=4),LEFT(B211,3),LEFT(B211,4))))</f>
        <v/>
      </c>
      <c r="N211" s="6" t="b">
        <f>IF(AND(L211="W",LEN(C211)=6),-LEFT(C211,5), IF(AND(L211="W",LEN(C211)=5),-LEFT(C211,4), IF(AND(L211="W",LEN(C211)=4), -LEFT(C211,3), IF(AND(L211="E", LEN(C211)=6),LEFT(C211,5), IF(AND(L211="E",LEN(C211)=5), LEFT(C211,4), IF(AND(L211="E",LEN(C211)=4),LEFT(C211,3) ))))))</f>
        <v>0</v>
      </c>
      <c r="O211">
        <f>(F211^2+G211^2+H211^2)^0.5</f>
        <v>0</v>
      </c>
      <c r="P211" t="e">
        <f>ATAN((R211^2+S211^2)^0.5/T211)/$AB$1</f>
        <v>#VALUE!</v>
      </c>
      <c r="Q211" t="e">
        <f>ATAN2(R211,S211)/$AB$1+180</f>
        <v>#VALUE!</v>
      </c>
      <c r="R211" t="e">
        <f>-F211*SIN(M211*$AB$1)*COS(N211*$AB$1)-G211*SIN($AB$1*M211)*SIN($AB$1*N211)+H211*COS($AB$1*M211)</f>
        <v>#VALUE!</v>
      </c>
      <c r="S211">
        <f>-F211*SIN($AB$1*N211)+G211*COS($AB$1*N211)</f>
        <v>0</v>
      </c>
      <c r="T211" t="e">
        <f>-F211*COS($AB$1*M211)*COS(N211*$AB$1)-G211*COS($AB$1*M211)*SIN($AB$1*N211)-H211*SIN($AB$1*M211)</f>
        <v>#VALUE!</v>
      </c>
      <c r="W211">
        <f t="shared" si="7"/>
        <v>0</v>
      </c>
    </row>
    <row r="212" spans="1:23">
      <c r="A212" t="s">
        <v>2534</v>
      </c>
      <c r="I212" t="s">
        <v>2535</v>
      </c>
      <c r="J212" s="36">
        <v>0.46</v>
      </c>
      <c r="K212" s="5" t="str">
        <f>RIGHTB(B212,1)</f>
        <v/>
      </c>
      <c r="L212" s="5" t="str">
        <f>RIGHTB(C212,1)</f>
        <v/>
      </c>
      <c r="M212" s="6" t="str">
        <f>IF(AND(K212="S",LEN(B212)&gt;4),-LEFT(B212,4),IF(AND(K212="S",LEN(B212)=4),-LEFT(B212,3),IF(AND(K212="N",LEN(B212)=4),LEFT(B212,3),LEFT(B212,4))))</f>
        <v/>
      </c>
      <c r="N212" s="6" t="b">
        <f>IF(AND(L212="W",LEN(C212)=6),-LEFT(C212,5), IF(AND(L212="W",LEN(C212)=5),-LEFT(C212,4), IF(AND(L212="W",LEN(C212)=4), -LEFT(C212,3), IF(AND(L212="E", LEN(C212)=6),LEFT(C212,5), IF(AND(L212="E",LEN(C212)=5), LEFT(C212,4), IF(AND(L212="E",LEN(C212)=4),LEFT(C212,3) ))))))</f>
        <v>0</v>
      </c>
      <c r="O212">
        <f>(F212^2+G212^2+H212^2)^0.5</f>
        <v>0</v>
      </c>
      <c r="P212" t="e">
        <f>ATAN((R212^2+S212^2)^0.5/T212)/$AB$1</f>
        <v>#VALUE!</v>
      </c>
      <c r="Q212" t="e">
        <f>ATAN2(R212,S212)/$AB$1+180</f>
        <v>#VALUE!</v>
      </c>
      <c r="R212" t="e">
        <f>-F212*SIN(M212*$AB$1)*COS(N212*$AB$1)-G212*SIN($AB$1*M212)*SIN($AB$1*N212)+H212*COS($AB$1*M212)</f>
        <v>#VALUE!</v>
      </c>
      <c r="S212">
        <f>-F212*SIN($AB$1*N212)+G212*COS($AB$1*N212)</f>
        <v>0</v>
      </c>
      <c r="T212" t="e">
        <f>-F212*COS($AB$1*M212)*COS(N212*$AB$1)-G212*COS($AB$1*M212)*SIN($AB$1*N212)-H212*SIN($AB$1*M212)</f>
        <v>#VALUE!</v>
      </c>
      <c r="W212">
        <f t="shared" si="7"/>
        <v>0</v>
      </c>
    </row>
    <row r="213" spans="1:23">
      <c r="A213" t="s">
        <v>2079</v>
      </c>
      <c r="B213" t="s">
        <v>74</v>
      </c>
      <c r="C213" t="s">
        <v>75</v>
      </c>
      <c r="D213">
        <v>40.700000000000003</v>
      </c>
      <c r="I213" t="s">
        <v>2080</v>
      </c>
      <c r="J213" s="36">
        <v>0.46</v>
      </c>
      <c r="K213" s="5" t="str">
        <f>RIGHTB(B213,1)</f>
        <v>S</v>
      </c>
      <c r="L213" s="5" t="str">
        <f>RIGHTB(C213,1)</f>
        <v>W</v>
      </c>
      <c r="M213" s="6">
        <f>IF(AND(K213="S",LEN(B213)&gt;4),-LEFT(B213,4),IF(AND(K213="S",LEN(B213)=4),-LEFT(B213,3),IF(AND(K213="N",LEN(B213)=4),LEFT(B213,3),LEFT(B213,4))))</f>
        <v>-10.3</v>
      </c>
      <c r="N213" s="6">
        <f>IF(AND(L213="W",LEN(C213)=6),-LEFT(C213,5), IF(AND(L213="W",LEN(C213)=5),-LEFT(C213,4), IF(AND(L213="W",LEN(C213)=4), -LEFT(C213,3), IF(AND(L213="E", LEN(C213)=6),LEFT(C213,5), IF(AND(L213="E",LEN(C213)=5), LEFT(C213,4), IF(AND(L213="E",LEN(C213)=4),LEFT(C213,3) ))))))</f>
        <v>-164.7</v>
      </c>
      <c r="O213">
        <f>(F213^2+G213^2+H213^2)^0.5</f>
        <v>0</v>
      </c>
      <c r="P213" t="e">
        <f>ATAN((R213^2+S213^2)^0.5/T213)/$AB$1</f>
        <v>#DIV/0!</v>
      </c>
      <c r="Q213" t="e">
        <f>ATAN2(R213,S213)/$AB$1+180</f>
        <v>#DIV/0!</v>
      </c>
      <c r="R213">
        <f>-F213*SIN(M213*$AB$1)*COS(N213*$AB$1)-G213*SIN($AB$1*M213)*SIN($AB$1*N213)+H213*COS($AB$1*M213)</f>
        <v>0</v>
      </c>
      <c r="S213">
        <f>-F213*SIN($AB$1*N213)+G213*COS($AB$1*N213)</f>
        <v>0</v>
      </c>
      <c r="T213">
        <f>-F213*COS($AB$1*M213)*COS(N213*$AB$1)-G213*COS($AB$1*M213)*SIN($AB$1*N213)-H213*SIN($AB$1*M213)</f>
        <v>0</v>
      </c>
      <c r="W213">
        <f t="shared" si="7"/>
        <v>0</v>
      </c>
    </row>
    <row r="214" spans="1:23">
      <c r="A214" t="s">
        <v>1802</v>
      </c>
      <c r="B214" t="s">
        <v>780</v>
      </c>
      <c r="C214" t="s">
        <v>781</v>
      </c>
      <c r="D214" s="35">
        <v>25</v>
      </c>
      <c r="I214" t="s">
        <v>1803</v>
      </c>
      <c r="J214" s="36">
        <v>0.46</v>
      </c>
      <c r="K214" s="5" t="str">
        <f>RIGHTB(B214,1)</f>
        <v>S</v>
      </c>
      <c r="L214" s="5" t="str">
        <f>RIGHTB(C214,1)</f>
        <v>E</v>
      </c>
      <c r="M214" s="6">
        <f>IF(AND(K214="S",LEN(B214)&gt;4),-LEFT(B214,4),IF(AND(K214="S",LEN(B214)=4),-LEFT(B214,3),IF(AND(K214="N",LEN(B214)=4),LEFT(B214,3),LEFT(B214,4))))</f>
        <v>-38.700000000000003</v>
      </c>
      <c r="N214" s="6" t="str">
        <f>IF(AND(L214="W",LEN(C214)=6),-LEFT(C214,5), IF(AND(L214="W",LEN(C214)=5),-LEFT(C214,4), IF(AND(L214="W",LEN(C214)=4), -LEFT(C214,3), IF(AND(L214="E", LEN(C214)=6),LEFT(C214,5), IF(AND(L214="E",LEN(C214)=5), LEFT(C214,4), IF(AND(L214="E",LEN(C214)=4),LEFT(C214,3) ))))))</f>
        <v>77.2</v>
      </c>
      <c r="O214">
        <f>(F214^2+G214^2+H214^2)^0.5</f>
        <v>0</v>
      </c>
      <c r="P214" t="e">
        <f>ATAN((R214^2+S214^2)^0.5/T214)/$AB$1</f>
        <v>#DIV/0!</v>
      </c>
      <c r="Q214" t="e">
        <f>ATAN2(R214,S214)/$AB$1+180</f>
        <v>#DIV/0!</v>
      </c>
      <c r="R214">
        <f>-F214*SIN(M214*$AB$1)*COS(N214*$AB$1)-G214*SIN($AB$1*M214)*SIN($AB$1*N214)+H214*COS($AB$1*M214)</f>
        <v>0</v>
      </c>
      <c r="S214">
        <f>-F214*SIN($AB$1*N214)+G214*COS($AB$1*N214)</f>
        <v>0</v>
      </c>
      <c r="T214">
        <f>-F214*COS($AB$1*M214)*COS(N214*$AB$1)-G214*COS($AB$1*M214)*SIN($AB$1*N214)-H214*SIN($AB$1*M214)</f>
        <v>0</v>
      </c>
      <c r="W214">
        <f t="shared" si="7"/>
        <v>0</v>
      </c>
    </row>
    <row r="215" spans="1:23">
      <c r="A215" t="s">
        <v>2567</v>
      </c>
      <c r="I215" t="s">
        <v>2568</v>
      </c>
      <c r="J215" s="36">
        <v>0.45</v>
      </c>
      <c r="K215" s="5" t="str">
        <f>RIGHTB(B215,1)</f>
        <v/>
      </c>
      <c r="L215" s="5" t="str">
        <f>RIGHTB(C215,1)</f>
        <v/>
      </c>
      <c r="M215" s="6" t="str">
        <f>IF(AND(K215="S",LEN(B215)&gt;4),-LEFT(B215,4),IF(AND(K215="S",LEN(B215)=4),-LEFT(B215,3),IF(AND(K215="N",LEN(B215)=4),LEFT(B215,3),LEFT(B215,4))))</f>
        <v/>
      </c>
      <c r="N215" s="6" t="b">
        <f>IF(AND(L215="W",LEN(C215)=6),-LEFT(C215,5), IF(AND(L215="W",LEN(C215)=5),-LEFT(C215,4), IF(AND(L215="W",LEN(C215)=4), -LEFT(C215,3), IF(AND(L215="E", LEN(C215)=6),LEFT(C215,5), IF(AND(L215="E",LEN(C215)=5), LEFT(C215,4), IF(AND(L215="E",LEN(C215)=4),LEFT(C215,3) ))))))</f>
        <v>0</v>
      </c>
      <c r="O215">
        <f>(F215^2+G215^2+H215^2)^0.5</f>
        <v>0</v>
      </c>
      <c r="P215" t="e">
        <f>ATAN((R215^2+S215^2)^0.5/T215)/$AB$1</f>
        <v>#VALUE!</v>
      </c>
      <c r="Q215" t="e">
        <f>ATAN2(R215,S215)/$AB$1+180</f>
        <v>#VALUE!</v>
      </c>
      <c r="R215" t="e">
        <f>-F215*SIN(M215*$AB$1)*COS(N215*$AB$1)-G215*SIN($AB$1*M215)*SIN($AB$1*N215)+H215*COS($AB$1*M215)</f>
        <v>#VALUE!</v>
      </c>
      <c r="S215">
        <f>-F215*SIN($AB$1*N215)+G215*COS($AB$1*N215)</f>
        <v>0</v>
      </c>
      <c r="T215" t="e">
        <f>-F215*COS($AB$1*M215)*COS(N215*$AB$1)-G215*COS($AB$1*M215)*SIN($AB$1*N215)-H215*SIN($AB$1*M215)</f>
        <v>#VALUE!</v>
      </c>
      <c r="W215">
        <f t="shared" si="7"/>
        <v>0</v>
      </c>
    </row>
    <row r="216" spans="1:23">
      <c r="A216" t="s">
        <v>1601</v>
      </c>
      <c r="B216" t="s">
        <v>40</v>
      </c>
      <c r="C216" t="s">
        <v>41</v>
      </c>
      <c r="D216">
        <v>22.2</v>
      </c>
      <c r="E216">
        <v>16</v>
      </c>
      <c r="F216">
        <v>-7.2</v>
      </c>
      <c r="G216">
        <v>-12.1</v>
      </c>
      <c r="H216">
        <v>-7.7</v>
      </c>
      <c r="I216" t="s">
        <v>2047</v>
      </c>
      <c r="J216" s="36">
        <v>0.45</v>
      </c>
      <c r="K216" s="5" t="str">
        <f>RIGHTB(B216,1)</f>
        <v>N</v>
      </c>
      <c r="L216" s="5" t="str">
        <f>RIGHTB(C216,1)</f>
        <v>E</v>
      </c>
      <c r="M216" s="6" t="str">
        <f>IF(AND(K216="S",LEN(B216)&gt;4),-LEFT(B216,4),IF(AND(K216="S",LEN(B216)=4),-LEFT(B216,3),IF(AND(K216="N",LEN(B216)=4),LEFT(B216,3),LEFT(B216,4))))</f>
        <v>43.1</v>
      </c>
      <c r="N216" s="6" t="str">
        <f>IF(AND(L216="W",LEN(C216)=6),-LEFT(C216,5), IF(AND(L216="W",LEN(C216)=5),-LEFT(C216,4), IF(AND(L216="W",LEN(C216)=4), -LEFT(C216,3), IF(AND(L216="E", LEN(C216)=6),LEFT(C216,5), IF(AND(L216="E",LEN(C216)=5), LEFT(C216,4), IF(AND(L216="E",LEN(C216)=4),LEFT(C216,3) ))))))</f>
        <v>115.8</v>
      </c>
      <c r="O216">
        <f>(F216^2+G216^2+H216^2)^0.5</f>
        <v>16.048052841388579</v>
      </c>
      <c r="P216">
        <f>ATAN((R216^2+S216^2)^0.5/T216)/$AB$1</f>
        <v>47.08457772753772</v>
      </c>
      <c r="Q216">
        <f>ATAN2(R216,S216)/$AB$1+180</f>
        <v>271.55977318340422</v>
      </c>
      <c r="R216">
        <f>-F216*SIN(M216*$AB$1)*COS(N216*$AB$1)-G216*SIN($AB$1*M216)*SIN($AB$1*N216)+H216*COS($AB$1*M216)</f>
        <v>-0.31991302486408202</v>
      </c>
      <c r="S216">
        <f>-F216*SIN($AB$1*N216)+G216*COS($AB$1*N216)</f>
        <v>11.748591456052672</v>
      </c>
      <c r="T216">
        <f>-F216*COS($AB$1*M216)*COS(N216*$AB$1)-G216*COS($AB$1*M216)*SIN($AB$1*N216)-H216*SIN($AB$1*M216)</f>
        <v>10.927408405257328</v>
      </c>
      <c r="W216">
        <f t="shared" si="7"/>
        <v>1</v>
      </c>
    </row>
    <row r="217" spans="1:23">
      <c r="A217" t="s">
        <v>2658</v>
      </c>
      <c r="B217" t="s">
        <v>1174</v>
      </c>
      <c r="C217" t="s">
        <v>93</v>
      </c>
      <c r="I217" t="s">
        <v>2143</v>
      </c>
      <c r="J217" s="36">
        <v>0.44</v>
      </c>
      <c r="K217" s="5" t="str">
        <f>RIGHTB(B217,1)</f>
        <v>S</v>
      </c>
      <c r="L217" s="5" t="str">
        <f>RIGHTB(C217,1)</f>
        <v>W</v>
      </c>
      <c r="M217" s="6">
        <f>IF(AND(K217="S",LEN(B217)&gt;4),-LEFT(B217,4),IF(AND(K217="S",LEN(B217)=4),-LEFT(B217,3),IF(AND(K217="N",LEN(B217)=4),LEFT(B217,3),LEFT(B217,4))))</f>
        <v>-54.9</v>
      </c>
      <c r="N217" s="6">
        <f>IF(AND(L217="W",LEN(C217)=6),-LEFT(C217,5), IF(AND(L217="W",LEN(C217)=5),-LEFT(C217,4), IF(AND(L217="W",LEN(C217)=4), -LEFT(C217,3), IF(AND(L217="E", LEN(C217)=6),LEFT(C217,5), IF(AND(L217="E",LEN(C217)=5), LEFT(C217,4), IF(AND(L217="E",LEN(C217)=4),LEFT(C217,3) ))))))</f>
        <v>-64.599999999999994</v>
      </c>
      <c r="O217">
        <f>(F217^2+G217^2+H217^2)^0.5</f>
        <v>0</v>
      </c>
      <c r="P217" t="e">
        <f>ATAN((R217^2+S217^2)^0.5/T217)/$AB$1</f>
        <v>#DIV/0!</v>
      </c>
      <c r="Q217" t="e">
        <f>ATAN2(R217,S217)/$AB$1+180</f>
        <v>#DIV/0!</v>
      </c>
      <c r="R217">
        <f>-F217*SIN(M217*$AB$1)*COS(N217*$AB$1)-G217*SIN($AB$1*M217)*SIN($AB$1*N217)+H217*COS($AB$1*M217)</f>
        <v>0</v>
      </c>
      <c r="S217">
        <f>-F217*SIN($AB$1*N217)+G217*COS($AB$1*N217)</f>
        <v>0</v>
      </c>
      <c r="T217">
        <f>-F217*COS($AB$1*M217)*COS(N217*$AB$1)-G217*COS($AB$1*M217)*SIN($AB$1*N217)-H217*SIN($AB$1*M217)</f>
        <v>0</v>
      </c>
      <c r="W217">
        <f t="shared" si="7"/>
        <v>0</v>
      </c>
    </row>
    <row r="218" spans="1:23">
      <c r="A218" t="s">
        <v>2585</v>
      </c>
      <c r="B218" t="s">
        <v>337</v>
      </c>
      <c r="C218" t="s">
        <v>1109</v>
      </c>
      <c r="I218" t="s">
        <v>2557</v>
      </c>
      <c r="J218" s="36">
        <v>0.44</v>
      </c>
      <c r="K218" s="5" t="str">
        <f>RIGHTB(B218,1)</f>
        <v>S</v>
      </c>
      <c r="L218" s="5" t="str">
        <f>RIGHTB(C218,1)</f>
        <v>E</v>
      </c>
      <c r="M218" s="6">
        <f>IF(AND(K218="S",LEN(B218)&gt;4),-LEFT(B218,4),IF(AND(K218="S",LEN(B218)=4),-LEFT(B218,3),IF(AND(K218="N",LEN(B218)=4),LEFT(B218,3),LEFT(B218,4))))</f>
        <v>-64</v>
      </c>
      <c r="N218" s="6" t="str">
        <f>IF(AND(L218="W",LEN(C218)=6),-LEFT(C218,5), IF(AND(L218="W",LEN(C218)=5),-LEFT(C218,4), IF(AND(L218="W",LEN(C218)=4), -LEFT(C218,3), IF(AND(L218="E", LEN(C218)=6),LEFT(C218,5), IF(AND(L218="E",LEN(C218)=5), LEFT(C218,4), IF(AND(L218="E",LEN(C218)=4),LEFT(C218,3) ))))))</f>
        <v>97.3</v>
      </c>
      <c r="O218">
        <f>(F218^2+G218^2+H218^2)^0.5</f>
        <v>0</v>
      </c>
      <c r="P218" t="e">
        <f>ATAN((R218^2+S218^2)^0.5/T218)/$AB$1</f>
        <v>#DIV/0!</v>
      </c>
      <c r="Q218" t="e">
        <f>ATAN2(R218,S218)/$AB$1+180</f>
        <v>#DIV/0!</v>
      </c>
      <c r="R218">
        <f>-F218*SIN(M218*$AB$1)*COS(N218*$AB$1)-G218*SIN($AB$1*M218)*SIN($AB$1*N218)+H218*COS($AB$1*M218)</f>
        <v>0</v>
      </c>
      <c r="S218">
        <f>-F218*SIN($AB$1*N218)+G218*COS($AB$1*N218)</f>
        <v>0</v>
      </c>
      <c r="T218">
        <f>-F218*COS($AB$1*M218)*COS(N218*$AB$1)-G218*COS($AB$1*M218)*SIN($AB$1*N218)-H218*SIN($AB$1*M218)</f>
        <v>0</v>
      </c>
      <c r="W218">
        <f t="shared" si="7"/>
        <v>0</v>
      </c>
    </row>
    <row r="219" spans="1:23">
      <c r="A219" t="s">
        <v>2556</v>
      </c>
      <c r="I219" t="s">
        <v>2557</v>
      </c>
      <c r="J219" s="36">
        <v>0.44</v>
      </c>
      <c r="K219" s="5" t="str">
        <f>RIGHTB(B219,1)</f>
        <v/>
      </c>
      <c r="L219" s="5" t="str">
        <f>RIGHTB(C219,1)</f>
        <v/>
      </c>
      <c r="M219" s="6" t="str">
        <f>IF(AND(K219="S",LEN(B219)&gt;4),-LEFT(B219,4),IF(AND(K219="S",LEN(B219)=4),-LEFT(B219,3),IF(AND(K219="N",LEN(B219)=4),LEFT(B219,3),LEFT(B219,4))))</f>
        <v/>
      </c>
      <c r="N219" s="6" t="b">
        <f>IF(AND(L219="W",LEN(C219)=6),-LEFT(C219,5), IF(AND(L219="W",LEN(C219)=5),-LEFT(C219,4), IF(AND(L219="W",LEN(C219)=4), -LEFT(C219,3), IF(AND(L219="E", LEN(C219)=6),LEFT(C219,5), IF(AND(L219="E",LEN(C219)=5), LEFT(C219,4), IF(AND(L219="E",LEN(C219)=4),LEFT(C219,3) ))))))</f>
        <v>0</v>
      </c>
      <c r="O219">
        <f>(F219^2+G219^2+H219^2)^0.5</f>
        <v>0</v>
      </c>
      <c r="P219" t="e">
        <f>ATAN((R219^2+S219^2)^0.5/T219)/$AB$1</f>
        <v>#VALUE!</v>
      </c>
      <c r="Q219" t="e">
        <f>ATAN2(R219,S219)/$AB$1+180</f>
        <v>#VALUE!</v>
      </c>
      <c r="R219" t="e">
        <f>-F219*SIN(M219*$AB$1)*COS(N219*$AB$1)-G219*SIN($AB$1*M219)*SIN($AB$1*N219)+H219*COS($AB$1*M219)</f>
        <v>#VALUE!</v>
      </c>
      <c r="S219">
        <f>-F219*SIN($AB$1*N219)+G219*COS($AB$1*N219)</f>
        <v>0</v>
      </c>
      <c r="T219" t="e">
        <f>-F219*COS($AB$1*M219)*COS(N219*$AB$1)-G219*COS($AB$1*M219)*SIN($AB$1*N219)-H219*SIN($AB$1*M219)</f>
        <v>#VALUE!</v>
      </c>
      <c r="W219">
        <f t="shared" si="7"/>
        <v>0</v>
      </c>
    </row>
    <row r="220" spans="1:23">
      <c r="A220" t="s">
        <v>1624</v>
      </c>
      <c r="B220" t="s">
        <v>286</v>
      </c>
      <c r="C220" t="s">
        <v>287</v>
      </c>
      <c r="D220">
        <v>37</v>
      </c>
      <c r="E220">
        <v>15.1</v>
      </c>
      <c r="F220">
        <v>-11.7</v>
      </c>
      <c r="G220">
        <v>2.7</v>
      </c>
      <c r="H220">
        <v>-9.1</v>
      </c>
      <c r="I220" t="s">
        <v>1957</v>
      </c>
      <c r="J220" s="36">
        <v>0.44</v>
      </c>
      <c r="K220" s="5" t="str">
        <f>RIGHTB(B220,1)</f>
        <v>N</v>
      </c>
      <c r="L220" s="5" t="str">
        <f>RIGHTB(C220,1)</f>
        <v>E</v>
      </c>
      <c r="M220" s="6" t="str">
        <f>IF(AND(K220="S",LEN(B220)&gt;4),-LEFT(B220,4),IF(AND(K220="S",LEN(B220)=4),-LEFT(B220,3),IF(AND(K220="N",LEN(B220)=4),LEFT(B220,3),LEFT(B220,4))))</f>
        <v>48.7</v>
      </c>
      <c r="N220" s="6" t="str">
        <f>IF(AND(L220="W",LEN(C220)=6),-LEFT(C220,5), IF(AND(L220="W",LEN(C220)=5),-LEFT(C220,4), IF(AND(L220="W",LEN(C220)=4), -LEFT(C220,3), IF(AND(L220="E", LEN(C220)=6),LEFT(C220,5), IF(AND(L220="E",LEN(C220)=5), LEFT(C220,4), IF(AND(L220="E",LEN(C220)=4),LEFT(C220,3) ))))))</f>
        <v>21.0</v>
      </c>
      <c r="O220">
        <f>(F220^2+G220^2+H220^2)^0.5</f>
        <v>15.066187308008617</v>
      </c>
      <c r="P220">
        <f>ATAN((R220^2+S220^2)^0.5/T220)/$AB$1</f>
        <v>27.142513404190378</v>
      </c>
      <c r="Q220">
        <f>ATAN2(R220,S220)/$AB$1+180</f>
        <v>257.62468343182366</v>
      </c>
      <c r="R220">
        <f>-F220*SIN(M220*$AB$1)*COS(N220*$AB$1)-G220*SIN($AB$1*M220)*SIN($AB$1*N220)+H220*COS($AB$1*M220)</f>
        <v>1.4730427911066633</v>
      </c>
      <c r="S220">
        <f>-F220*SIN($AB$1*N220)+G220*COS($AB$1*N220)</f>
        <v>6.7135721611181669</v>
      </c>
      <c r="T220">
        <f>-F220*COS($AB$1*M220)*COS(N220*$AB$1)-G220*COS($AB$1*M220)*SIN($AB$1*N220)-H220*SIN($AB$1*M220)</f>
        <v>13.40701658733321</v>
      </c>
      <c r="W220">
        <f t="shared" si="7"/>
        <v>1</v>
      </c>
    </row>
    <row r="221" spans="1:23">
      <c r="A221" t="s">
        <v>2142</v>
      </c>
      <c r="B221" t="s">
        <v>175</v>
      </c>
      <c r="C221" t="s">
        <v>176</v>
      </c>
      <c r="D221">
        <v>45.6</v>
      </c>
      <c r="I221" t="s">
        <v>2143</v>
      </c>
      <c r="J221" s="36">
        <v>0.44</v>
      </c>
      <c r="K221" s="5" t="str">
        <f>RIGHTB(B221,1)</f>
        <v>S</v>
      </c>
      <c r="L221" s="5" t="str">
        <f>RIGHTB(C221,1)</f>
        <v>W</v>
      </c>
      <c r="M221" s="6">
        <f>IF(AND(K221="S",LEN(B221)&gt;4),-LEFT(B221,4),IF(AND(K221="S",LEN(B221)=4),-LEFT(B221,3),IF(AND(K221="N",LEN(B221)=4),LEFT(B221,3),LEFT(B221,4))))</f>
        <v>-3.2</v>
      </c>
      <c r="N221" s="6">
        <f>IF(AND(L221="W",LEN(C221)=6),-LEFT(C221,5), IF(AND(L221="W",LEN(C221)=5),-LEFT(C221,4), IF(AND(L221="W",LEN(C221)=4), -LEFT(C221,3), IF(AND(L221="E", LEN(C221)=6),LEFT(C221,5), IF(AND(L221="E",LEN(C221)=5), LEFT(C221,4), IF(AND(L221="E",LEN(C221)=4),LEFT(C221,3) ))))))</f>
        <v>-39.9</v>
      </c>
      <c r="O221">
        <f>(F221^2+G221^2+H221^2)^0.5</f>
        <v>0</v>
      </c>
      <c r="P221" t="e">
        <f>ATAN((R221^2+S221^2)^0.5/T221)/$AB$1</f>
        <v>#DIV/0!</v>
      </c>
      <c r="Q221" t="e">
        <f>ATAN2(R221,S221)/$AB$1+180</f>
        <v>#DIV/0!</v>
      </c>
      <c r="R221">
        <f>-F221*SIN(M221*$AB$1)*COS(N221*$AB$1)-G221*SIN($AB$1*M221)*SIN($AB$1*N221)+H221*COS($AB$1*M221)</f>
        <v>0</v>
      </c>
      <c r="S221">
        <f>-F221*SIN($AB$1*N221)+G221*COS($AB$1*N221)</f>
        <v>0</v>
      </c>
      <c r="T221">
        <f>-F221*COS($AB$1*M221)*COS(N221*$AB$1)-G221*COS($AB$1*M221)*SIN($AB$1*N221)-H221*SIN($AB$1*M221)</f>
        <v>0</v>
      </c>
      <c r="W221">
        <f t="shared" si="7"/>
        <v>0</v>
      </c>
    </row>
    <row r="222" spans="1:23">
      <c r="A222" t="s">
        <v>1956</v>
      </c>
      <c r="B222" t="s">
        <v>187</v>
      </c>
      <c r="C222" t="s">
        <v>616</v>
      </c>
      <c r="D222">
        <v>38.200000000000003</v>
      </c>
      <c r="E222">
        <v>25.1</v>
      </c>
      <c r="F222">
        <v>-10.3</v>
      </c>
      <c r="G222">
        <v>-2</v>
      </c>
      <c r="H222">
        <v>-22.8</v>
      </c>
      <c r="I222" t="s">
        <v>1957</v>
      </c>
      <c r="J222" s="36">
        <v>0.44</v>
      </c>
      <c r="K222" s="5" t="str">
        <f>RIGHTB(B222,1)</f>
        <v>N</v>
      </c>
      <c r="L222" s="5" t="str">
        <f>RIGHTB(C222,1)</f>
        <v>E</v>
      </c>
      <c r="M222" s="6" t="str">
        <f>IF(AND(K222="S",LEN(B222)&gt;4),-LEFT(B222,4),IF(AND(K222="S",LEN(B222)=4),-LEFT(B222,3),IF(AND(K222="N",LEN(B222)=4),LEFT(B222,3),LEFT(B222,4))))</f>
        <v>1.0</v>
      </c>
      <c r="N222" s="6" t="str">
        <f>IF(AND(L222="W",LEN(C222)=6),-LEFT(C222,5), IF(AND(L222="W",LEN(C222)=5),-LEFT(C222,4), IF(AND(L222="W",LEN(C222)=4), -LEFT(C222,3), IF(AND(L222="E", LEN(C222)=6),LEFT(C222,5), IF(AND(L222="E",LEN(C222)=5), LEFT(C222,4), IF(AND(L222="E",LEN(C222)=4),LEFT(C222,3) ))))))</f>
        <v>48.6</v>
      </c>
      <c r="O222">
        <f>(F222^2+G222^2+H222^2)^0.5</f>
        <v>25.0984063239083</v>
      </c>
      <c r="P222">
        <f>ATAN((R222^2+S222^2)^0.5/T222)/$AB$1</f>
        <v>69.697927780335974</v>
      </c>
      <c r="Q222">
        <f>ATAN2(R222,S222)/$AB$1+180</f>
        <v>344.21451861246578</v>
      </c>
      <c r="R222">
        <f>-F222*SIN(M222*$AB$1)*COS(N222*$AB$1)-G222*SIN($AB$1*M222)*SIN($AB$1*N222)+H222*COS($AB$1*M222)</f>
        <v>-22.65146768345587</v>
      </c>
      <c r="S222">
        <f>-F222*SIN($AB$1*N222)+G222*COS($AB$1*N222)</f>
        <v>6.4035202863449197</v>
      </c>
      <c r="T222">
        <f>-F222*COS($AB$1*M222)*COS(N222*$AB$1)-G222*COS($AB$1*M222)*SIN($AB$1*N222)-H222*SIN($AB$1*M222)</f>
        <v>8.708383301607908</v>
      </c>
      <c r="W222">
        <f t="shared" si="7"/>
        <v>1</v>
      </c>
    </row>
    <row r="223" spans="1:23">
      <c r="A223" t="s">
        <v>1716</v>
      </c>
      <c r="B223" t="s">
        <v>1717</v>
      </c>
      <c r="C223" t="s">
        <v>1718</v>
      </c>
      <c r="D223">
        <v>36</v>
      </c>
      <c r="E223">
        <v>22.8</v>
      </c>
      <c r="F223">
        <v>17.600000000000001</v>
      </c>
      <c r="G223">
        <v>9.6999999999999993</v>
      </c>
      <c r="H223">
        <v>-10.8</v>
      </c>
      <c r="I223" t="s">
        <v>1719</v>
      </c>
      <c r="J223" s="36">
        <v>0.44</v>
      </c>
      <c r="K223" s="5" t="str">
        <f>RIGHTB(B223,1)</f>
        <v>S</v>
      </c>
      <c r="L223" s="5" t="str">
        <f>RIGHTB(C223,1)</f>
        <v>E</v>
      </c>
      <c r="M223" s="6">
        <f>IF(AND(K223="S",LEN(B223)&gt;4),-LEFT(B223,4),IF(AND(K223="S",LEN(B223)=4),-LEFT(B223,3),IF(AND(K223="N",LEN(B223)=4),LEFT(B223,3),LEFT(B223,4))))</f>
        <v>-13.3</v>
      </c>
      <c r="N223" s="6" t="str">
        <f>IF(AND(L223="W",LEN(C223)=6),-LEFT(C223,5), IF(AND(L223="W",LEN(C223)=5),-LEFT(C223,4), IF(AND(L223="W",LEN(C223)=4), -LEFT(C223,3), IF(AND(L223="E", LEN(C223)=6),LEFT(C223,5), IF(AND(L223="E",LEN(C223)=5), LEFT(C223,4), IF(AND(L223="E",LEN(C223)=4),LEFT(C223,3) ))))))</f>
        <v>142.2</v>
      </c>
      <c r="O223">
        <f>(F223^2+G223^2+H223^2)^0.5</f>
        <v>22.814249932881861</v>
      </c>
      <c r="P223">
        <f>ATAN((R223^2+S223^2)^0.5/T223)/$AB$1</f>
        <v>76.661176056449946</v>
      </c>
      <c r="Q223">
        <f>ATAN2(R223,S223)/$AB$1+180</f>
        <v>56.222381559203413</v>
      </c>
      <c r="R223">
        <f>-F223*SIN(M223*$AB$1)*COS(N223*$AB$1)-G223*SIN($AB$1*M223)*SIN($AB$1*N223)+H223*COS($AB$1*M223)</f>
        <v>-12.341879663158654</v>
      </c>
      <c r="S223">
        <f>-F223*SIN($AB$1*N223)+G223*COS($AB$1*N223)</f>
        <v>-18.451667764901352</v>
      </c>
      <c r="T223">
        <f>-F223*COS($AB$1*M223)*COS(N223*$AB$1)-G223*COS($AB$1*M223)*SIN($AB$1*N223)-H223*SIN($AB$1*M223)</f>
        <v>5.2634554309703532</v>
      </c>
      <c r="W223">
        <f t="shared" si="7"/>
        <v>1</v>
      </c>
    </row>
    <row r="224" spans="1:23">
      <c r="A224" t="s">
        <v>2720</v>
      </c>
      <c r="I224" t="s">
        <v>1877</v>
      </c>
      <c r="J224" s="36">
        <v>0.43</v>
      </c>
      <c r="K224" s="5" t="str">
        <f>RIGHTB(B224,1)</f>
        <v/>
      </c>
      <c r="L224" s="5" t="str">
        <f>RIGHTB(C224,1)</f>
        <v/>
      </c>
      <c r="M224" s="6" t="str">
        <f>IF(AND(K224="S",LEN(B224)&gt;4),-LEFT(B224,4),IF(AND(K224="S",LEN(B224)=4),-LEFT(B224,3),IF(AND(K224="N",LEN(B224)=4),LEFT(B224,3),LEFT(B224,4))))</f>
        <v/>
      </c>
      <c r="N224" s="6" t="b">
        <f>IF(AND(L224="W",LEN(C224)=6),-LEFT(C224,5), IF(AND(L224="W",LEN(C224)=5),-LEFT(C224,4), IF(AND(L224="W",LEN(C224)=4), -LEFT(C224,3), IF(AND(L224="E", LEN(C224)=6),LEFT(C224,5), IF(AND(L224="E",LEN(C224)=5), LEFT(C224,4), IF(AND(L224="E",LEN(C224)=4),LEFT(C224,3) ))))))</f>
        <v>0</v>
      </c>
      <c r="O224">
        <f>(F224^2+G224^2+H224^2)^0.5</f>
        <v>0</v>
      </c>
      <c r="P224" t="e">
        <f>ATAN((R224^2+S224^2)^0.5/T224)/$AB$1</f>
        <v>#VALUE!</v>
      </c>
      <c r="Q224" t="e">
        <f>ATAN2(R224,S224)/$AB$1+180</f>
        <v>#VALUE!</v>
      </c>
      <c r="R224" t="e">
        <f>-F224*SIN(M224*$AB$1)*COS(N224*$AB$1)-G224*SIN($AB$1*M224)*SIN($AB$1*N224)+H224*COS($AB$1*M224)</f>
        <v>#VALUE!</v>
      </c>
      <c r="S224">
        <f>-F224*SIN($AB$1*N224)+G224*COS($AB$1*N224)</f>
        <v>0</v>
      </c>
      <c r="T224" t="e">
        <f>-F224*COS($AB$1*M224)*COS(N224*$AB$1)-G224*COS($AB$1*M224)*SIN($AB$1*N224)-H224*SIN($AB$1*M224)</f>
        <v>#VALUE!</v>
      </c>
      <c r="W224">
        <f t="shared" si="7"/>
        <v>0</v>
      </c>
    </row>
    <row r="225" spans="1:23">
      <c r="A225" t="s">
        <v>2694</v>
      </c>
      <c r="B225" t="s">
        <v>90</v>
      </c>
      <c r="C225" t="s">
        <v>1202</v>
      </c>
      <c r="I225" t="s">
        <v>1877</v>
      </c>
      <c r="J225" s="36">
        <v>0.43</v>
      </c>
      <c r="K225" s="5" t="str">
        <f>RIGHTB(B225,1)</f>
        <v>N</v>
      </c>
      <c r="L225" s="5" t="str">
        <f>RIGHTB(C225,1)</f>
        <v>E</v>
      </c>
      <c r="M225" s="6" t="str">
        <f>IF(AND(K225="S",LEN(B225)&gt;4),-LEFT(B225,4),IF(AND(K225="S",LEN(B225)=4),-LEFT(B225,3),IF(AND(K225="N",LEN(B225)=4),LEFT(B225,3),LEFT(B225,4))))</f>
        <v>35.5</v>
      </c>
      <c r="N225" s="6" t="str">
        <f>IF(AND(L225="W",LEN(C225)=6),-LEFT(C225,5), IF(AND(L225="W",LEN(C225)=5),-LEFT(C225,4), IF(AND(L225="W",LEN(C225)=4), -LEFT(C225,3), IF(AND(L225="E", LEN(C225)=6),LEFT(C225,5), IF(AND(L225="E",LEN(C225)=5), LEFT(C225,4), IF(AND(L225="E",LEN(C225)=4),LEFT(C225,3) ))))))</f>
        <v>115.6</v>
      </c>
      <c r="O225">
        <f>(F225^2+G225^2+H225^2)^0.5</f>
        <v>0</v>
      </c>
      <c r="P225" t="e">
        <f>ATAN((R225^2+S225^2)^0.5/T225)/$AB$1</f>
        <v>#DIV/0!</v>
      </c>
      <c r="Q225" t="e">
        <f>ATAN2(R225,S225)/$AB$1+180</f>
        <v>#DIV/0!</v>
      </c>
      <c r="R225">
        <f>-F225*SIN(M225*$AB$1)*COS(N225*$AB$1)-G225*SIN($AB$1*M225)*SIN($AB$1*N225)+H225*COS($AB$1*M225)</f>
        <v>0</v>
      </c>
      <c r="S225">
        <f>-F225*SIN($AB$1*N225)+G225*COS($AB$1*N225)</f>
        <v>0</v>
      </c>
      <c r="T225">
        <f>-F225*COS($AB$1*M225)*COS(N225*$AB$1)-G225*COS($AB$1*M225)*SIN($AB$1*N225)-H225*SIN($AB$1*M225)</f>
        <v>0</v>
      </c>
      <c r="W225">
        <f t="shared" si="7"/>
        <v>0</v>
      </c>
    </row>
    <row r="226" spans="1:23">
      <c r="A226" t="s">
        <v>2322</v>
      </c>
      <c r="B226" t="s">
        <v>424</v>
      </c>
      <c r="C226" t="s">
        <v>425</v>
      </c>
      <c r="I226" t="s">
        <v>2074</v>
      </c>
      <c r="J226" s="36">
        <v>0.43</v>
      </c>
      <c r="K226" s="5" t="str">
        <f>RIGHTB(B226,1)</f>
        <v>N</v>
      </c>
      <c r="L226" s="5" t="str">
        <f>RIGHTB(C226,1)</f>
        <v>E</v>
      </c>
      <c r="M226" s="6" t="str">
        <f>IF(AND(K226="S",LEN(B226)&gt;4),-LEFT(B226,4),IF(AND(K226="S",LEN(B226)=4),-LEFT(B226,3),IF(AND(K226="N",LEN(B226)=4),LEFT(B226,3),LEFT(B226,4))))</f>
        <v>3.7</v>
      </c>
      <c r="N226" s="6" t="str">
        <f>IF(AND(L226="W",LEN(C226)=6),-LEFT(C226,5), IF(AND(L226="W",LEN(C226)=5),-LEFT(C226,4), IF(AND(L226="W",LEN(C226)=4), -LEFT(C226,3), IF(AND(L226="E", LEN(C226)=6),LEFT(C226,5), IF(AND(L226="E",LEN(C226)=5), LEFT(C226,4), IF(AND(L226="E",LEN(C226)=4),LEFT(C226,3) ))))))</f>
        <v>99.7</v>
      </c>
      <c r="O226">
        <f>(F226^2+G226^2+H226^2)^0.5</f>
        <v>0</v>
      </c>
      <c r="P226" t="e">
        <f>ATAN((R226^2+S226^2)^0.5/T226)/$AB$1</f>
        <v>#DIV/0!</v>
      </c>
      <c r="Q226" t="e">
        <f>ATAN2(R226,S226)/$AB$1+180</f>
        <v>#DIV/0!</v>
      </c>
      <c r="R226">
        <f>-F226*SIN(M226*$AB$1)*COS(N226*$AB$1)-G226*SIN($AB$1*M226)*SIN($AB$1*N226)+H226*COS($AB$1*M226)</f>
        <v>0</v>
      </c>
      <c r="S226">
        <f>-F226*SIN($AB$1*N226)+G226*COS($AB$1*N226)</f>
        <v>0</v>
      </c>
      <c r="T226">
        <f>-F226*COS($AB$1*M226)*COS(N226*$AB$1)-G226*COS($AB$1*M226)*SIN($AB$1*N226)-H226*SIN($AB$1*M226)</f>
        <v>0</v>
      </c>
      <c r="W226">
        <f t="shared" si="7"/>
        <v>0</v>
      </c>
    </row>
    <row r="227" spans="1:23">
      <c r="A227" t="s">
        <v>1636</v>
      </c>
      <c r="B227" t="s">
        <v>376</v>
      </c>
      <c r="C227" t="s">
        <v>377</v>
      </c>
      <c r="D227">
        <v>37</v>
      </c>
      <c r="E227">
        <v>14.2</v>
      </c>
      <c r="F227">
        <v>7.9</v>
      </c>
      <c r="G227">
        <v>3.1</v>
      </c>
      <c r="H227">
        <v>11.4</v>
      </c>
      <c r="I227" t="s">
        <v>1877</v>
      </c>
      <c r="J227" s="36">
        <v>0.43</v>
      </c>
      <c r="K227" s="5" t="str">
        <f>RIGHTB(B227,1)</f>
        <v>N</v>
      </c>
      <c r="L227" s="5" t="str">
        <f>RIGHTB(C227,1)</f>
        <v>E</v>
      </c>
      <c r="M227" s="6" t="str">
        <f>IF(AND(K227="S",LEN(B227)&gt;4),-LEFT(B227,4),IF(AND(K227="S",LEN(B227)=4),-LEFT(B227,3),IF(AND(K227="N",LEN(B227)=4),LEFT(B227,3),LEFT(B227,4))))</f>
        <v>0.8</v>
      </c>
      <c r="N227" s="6" t="str">
        <f>IF(AND(L227="W",LEN(C227)=6),-LEFT(C227,5), IF(AND(L227="W",LEN(C227)=5),-LEFT(C227,4), IF(AND(L227="W",LEN(C227)=4), -LEFT(C227,3), IF(AND(L227="E", LEN(C227)=6),LEFT(C227,5), IF(AND(L227="E",LEN(C227)=5), LEFT(C227,4), IF(AND(L227="E",LEN(C227)=4),LEFT(C227,3) ))))))</f>
        <v>162.0</v>
      </c>
      <c r="O227">
        <f>(F227^2+G227^2+H227^2)^0.5</f>
        <v>14.211966788590523</v>
      </c>
      <c r="P227">
        <f>ATAN((R227^2+S227^2)^0.5/T227)/$AB$1</f>
        <v>63.255409136791279</v>
      </c>
      <c r="Q227">
        <f>ATAN2(R227,S227)/$AB$1+180</f>
        <v>154.87136194234242</v>
      </c>
      <c r="R227">
        <f>-F227*SIN(M227*$AB$1)*COS(N227*$AB$1)-G227*SIN($AB$1*M227)*SIN($AB$1*N227)+H227*COS($AB$1*M227)</f>
        <v>11.490416364073665</v>
      </c>
      <c r="S227">
        <f>-F227*SIN($AB$1*N227)+G227*COS($AB$1*N227)</f>
        <v>-5.3895094566068265</v>
      </c>
      <c r="T227">
        <f>-F227*COS($AB$1*M227)*COS(N227*$AB$1)-G227*COS($AB$1*M227)*SIN($AB$1*N227)-H227*SIN($AB$1*M227)</f>
        <v>6.3955859463675191</v>
      </c>
      <c r="W227">
        <f t="shared" si="7"/>
        <v>1</v>
      </c>
    </row>
    <row r="228" spans="1:23">
      <c r="A228" t="s">
        <v>2173</v>
      </c>
      <c r="B228" t="s">
        <v>220</v>
      </c>
      <c r="C228" t="s">
        <v>221</v>
      </c>
      <c r="D228">
        <v>22.2</v>
      </c>
      <c r="E228">
        <v>12.7</v>
      </c>
      <c r="F228">
        <v>3.3</v>
      </c>
      <c r="G228">
        <v>11.8</v>
      </c>
      <c r="H228">
        <v>-3.5</v>
      </c>
      <c r="I228" t="s">
        <v>2174</v>
      </c>
      <c r="J228" s="36">
        <v>0.43</v>
      </c>
      <c r="K228" s="5" t="str">
        <f>RIGHTB(B228,1)</f>
        <v>N</v>
      </c>
      <c r="L228" s="5" t="str">
        <f>RIGHTB(C228,1)</f>
        <v>W</v>
      </c>
      <c r="M228" s="6" t="str">
        <f>IF(AND(K228="S",LEN(B228)&gt;4),-LEFT(B228,4),IF(AND(K228="S",LEN(B228)=4),-LEFT(B228,3),IF(AND(K228="N",LEN(B228)=4),LEFT(B228,3),LEFT(B228,4))))</f>
        <v>71.1</v>
      </c>
      <c r="N228" s="6">
        <f>IF(AND(L228="W",LEN(C228)=6),-LEFT(C228,5), IF(AND(L228="W",LEN(C228)=5),-LEFT(C228,4), IF(AND(L228="W",LEN(C228)=4), -LEFT(C228,3), IF(AND(L228="E", LEN(C228)=6),LEFT(C228,5), IF(AND(L228="E",LEN(C228)=5), LEFT(C228,4), IF(AND(L228="E",LEN(C228)=4),LEFT(C228,3) ))))))</f>
        <v>-43.5</v>
      </c>
      <c r="O228">
        <f>(F228^2+G228^2+H228^2)^0.5</f>
        <v>12.742841127472319</v>
      </c>
      <c r="P228">
        <f>ATAN((R228^2+S228^2)^0.5/T228)/$AB$1</f>
        <v>66.078763666024145</v>
      </c>
      <c r="Q228">
        <f>ATAN2(R228,S228)/$AB$1+180</f>
        <v>248.40925014238709</v>
      </c>
      <c r="R228">
        <f>-F228*SIN(M228*$AB$1)*COS(N228*$AB$1)-G228*SIN($AB$1*M228)*SIN($AB$1*N228)+H228*COS($AB$1*M228)</f>
        <v>4.2862687898259511</v>
      </c>
      <c r="S228">
        <f>-F228*SIN($AB$1*N228)+G228*COS($AB$1*N228)</f>
        <v>10.830987677858698</v>
      </c>
      <c r="T228">
        <f>-F228*COS($AB$1*M228)*COS(N228*$AB$1)-G228*COS($AB$1*M228)*SIN($AB$1*N228)-H228*SIN($AB$1*M228)</f>
        <v>5.1669725936409829</v>
      </c>
      <c r="W228">
        <f t="shared" si="7"/>
        <v>1</v>
      </c>
    </row>
    <row r="229" spans="1:23">
      <c r="A229" t="s">
        <v>1616</v>
      </c>
      <c r="B229" t="s">
        <v>179</v>
      </c>
      <c r="C229" t="s">
        <v>180</v>
      </c>
      <c r="D229">
        <v>34.200000000000003</v>
      </c>
      <c r="E229">
        <v>12.2</v>
      </c>
      <c r="F229">
        <v>-3.9</v>
      </c>
      <c r="G229">
        <v>10.9</v>
      </c>
      <c r="H229">
        <v>4</v>
      </c>
      <c r="I229" t="s">
        <v>1877</v>
      </c>
      <c r="J229" s="36">
        <v>0.43</v>
      </c>
      <c r="K229" s="5" t="str">
        <f>RIGHTB(B229,1)</f>
        <v>N</v>
      </c>
      <c r="L229" s="5" t="str">
        <f>RIGHTB(C229,1)</f>
        <v>E</v>
      </c>
      <c r="M229" s="6" t="str">
        <f>IF(AND(K229="S",LEN(B229)&gt;4),-LEFT(B229,4),IF(AND(K229="S",LEN(B229)=4),-LEFT(B229,3),IF(AND(K229="N",LEN(B229)=4),LEFT(B229,3),LEFT(B229,4))))</f>
        <v>32.4</v>
      </c>
      <c r="N229" s="6" t="str">
        <f>IF(AND(L229="W",LEN(C229)=6),-LEFT(C229,5), IF(AND(L229="W",LEN(C229)=5),-LEFT(C229,4), IF(AND(L229="W",LEN(C229)=4), -LEFT(C229,3), IF(AND(L229="E", LEN(C229)=6),LEFT(C229,5), IF(AND(L229="E",LEN(C229)=5), LEFT(C229,4), IF(AND(L229="E",LEN(C229)=4),LEFT(C229,3) ))))))</f>
        <v>0.1</v>
      </c>
      <c r="O229">
        <f>(F229^2+G229^2+H229^2)^0.5</f>
        <v>12.248265183282081</v>
      </c>
      <c r="P229">
        <f>ATAN((R229^2+S229^2)^0.5/T229)/$AB$1</f>
        <v>84.690018165440776</v>
      </c>
      <c r="Q229">
        <f>ATAN2(R229,S229)/$AB$1+180</f>
        <v>243.42047563930583</v>
      </c>
      <c r="R229">
        <f>-F229*SIN(M229*$AB$1)*COS(N229*$AB$1)-G229*SIN($AB$1*M229)*SIN($AB$1*N229)+H229*COS($AB$1*M229)</f>
        <v>5.4568394081976104</v>
      </c>
      <c r="S229">
        <f>-F229*SIN($AB$1*N229)+G229*COS($AB$1*N229)</f>
        <v>10.906790178981646</v>
      </c>
      <c r="T229">
        <f>-F229*COS($AB$1*M229)*COS(N229*$AB$1)-G229*COS($AB$1*M229)*SIN($AB$1*N229)-H229*SIN($AB$1*M229)</f>
        <v>1.1335041529747811</v>
      </c>
      <c r="W229">
        <f t="shared" si="7"/>
        <v>1</v>
      </c>
    </row>
    <row r="230" spans="1:23">
      <c r="A230" t="s">
        <v>2073</v>
      </c>
      <c r="B230" t="s">
        <v>66</v>
      </c>
      <c r="C230" t="s">
        <v>67</v>
      </c>
      <c r="D230">
        <v>34.299999999999997</v>
      </c>
      <c r="E230">
        <v>15.1</v>
      </c>
      <c r="F230">
        <v>-1.1000000000000001</v>
      </c>
      <c r="G230">
        <v>11.4</v>
      </c>
      <c r="H230">
        <v>-9.9</v>
      </c>
      <c r="I230" t="s">
        <v>2074</v>
      </c>
      <c r="J230" s="36">
        <v>0.43</v>
      </c>
      <c r="K230" s="5" t="str">
        <f>RIGHTB(B230,1)</f>
        <v>N</v>
      </c>
      <c r="L230" s="5" t="str">
        <f>RIGHTB(C230,1)</f>
        <v>E</v>
      </c>
      <c r="M230" s="6" t="str">
        <f>IF(AND(K230="S",LEN(B230)&gt;4),-LEFT(B230,4),IF(AND(K230="S",LEN(B230)=4),-LEFT(B230,3),IF(AND(K230="N",LEN(B230)=4),LEFT(B230,3),LEFT(B230,4))))</f>
        <v>39.5</v>
      </c>
      <c r="N230" s="6" t="str">
        <f>IF(AND(L230="W",LEN(C230)=6),-LEFT(C230,5), IF(AND(L230="W",LEN(C230)=5),-LEFT(C230,4), IF(AND(L230="W",LEN(C230)=4), -LEFT(C230,3), IF(AND(L230="E", LEN(C230)=6),LEFT(C230,5), IF(AND(L230="E",LEN(C230)=5), LEFT(C230,4), IF(AND(L230="E",LEN(C230)=4),LEFT(C230,3) ))))))</f>
        <v>2.0</v>
      </c>
      <c r="O230">
        <f>(F230^2+G230^2+H230^2)^0.5</f>
        <v>15.138692149588088</v>
      </c>
      <c r="P230">
        <f>ATAN((R230^2+S230^2)^0.5/T230)/$AB$1</f>
        <v>63.145908056133898</v>
      </c>
      <c r="Q230">
        <f>ATAN2(R230,S230)/$AB$1+180</f>
        <v>302.17891023388341</v>
      </c>
      <c r="R230">
        <f>-F230*SIN(M230*$AB$1)*COS(N230*$AB$1)-G230*SIN($AB$1*M230)*SIN($AB$1*N230)+H230*COS($AB$1*M230)</f>
        <v>-7.1928899943551983</v>
      </c>
      <c r="S230">
        <f>-F230*SIN($AB$1*N230)+G230*COS($AB$1*N230)</f>
        <v>11.431444874389744</v>
      </c>
      <c r="T230">
        <f>-F230*COS($AB$1*M230)*COS(N230*$AB$1)-G230*COS($AB$1*M230)*SIN($AB$1*N230)-H230*SIN($AB$1*M230)</f>
        <v>6.8384502347310647</v>
      </c>
      <c r="W230">
        <f t="shared" si="7"/>
        <v>1</v>
      </c>
    </row>
    <row r="231" spans="1:23">
      <c r="A231" t="s">
        <v>1575</v>
      </c>
      <c r="B231" t="s">
        <v>580</v>
      </c>
      <c r="C231" t="s">
        <v>581</v>
      </c>
      <c r="D231">
        <v>32.4</v>
      </c>
      <c r="E231">
        <v>21.5</v>
      </c>
      <c r="F231">
        <v>-13.4</v>
      </c>
      <c r="G231">
        <v>-14.2</v>
      </c>
      <c r="H231">
        <v>8.9</v>
      </c>
      <c r="I231" t="s">
        <v>1877</v>
      </c>
      <c r="J231" s="36">
        <v>0.43</v>
      </c>
      <c r="K231" s="5" t="str">
        <f>RIGHTB(B231,1)</f>
        <v>S</v>
      </c>
      <c r="L231" s="5" t="str">
        <f>RIGHTB(C231,1)</f>
        <v>E</v>
      </c>
      <c r="M231" s="6">
        <f>IF(AND(K231="S",LEN(B231)&gt;4),-LEFT(B231,4),IF(AND(K231="S",LEN(B231)=4),-LEFT(B231,3),IF(AND(K231="N",LEN(B231)=4),LEFT(B231,3),LEFT(B231,4))))</f>
        <v>-25.7</v>
      </c>
      <c r="N231" s="6" t="str">
        <f>IF(AND(L231="W",LEN(C231)=6),-LEFT(C231,5), IF(AND(L231="W",LEN(C231)=5),-LEFT(C231,4), IF(AND(L231="W",LEN(C231)=4), -LEFT(C231,3), IF(AND(L231="E", LEN(C231)=6),LEFT(C231,5), IF(AND(L231="E",LEN(C231)=5), LEFT(C231,4), IF(AND(L231="E",LEN(C231)=4),LEFT(C231,3) ))))))</f>
        <v>56.2</v>
      </c>
      <c r="O231">
        <f>(F231^2+G231^2+H231^2)^0.5</f>
        <v>21.457166634949733</v>
      </c>
      <c r="P231">
        <f>ATAN((R231^2+S231^2)^0.5/T231)/$AB$1</f>
        <v>8.7188372500995079</v>
      </c>
      <c r="Q231">
        <f>ATAN2(R231,S231)/$AB$1+180</f>
        <v>275.82723929676354</v>
      </c>
      <c r="R231">
        <f>-F231*SIN(M231*$AB$1)*COS(N231*$AB$1)-G231*SIN($AB$1*M231)*SIN($AB$1*N231)+H231*COS($AB$1*M231)</f>
        <v>-0.33023427724302756</v>
      </c>
      <c r="S231">
        <f>-F231*SIN($AB$1*N231)+G231*COS($AB$1*N231)</f>
        <v>3.2357941476318706</v>
      </c>
      <c r="T231">
        <f>-F231*COS($AB$1*M231)*COS(N231*$AB$1)-G231*COS($AB$1*M231)*SIN($AB$1*N231)-H231*SIN($AB$1*M231)</f>
        <v>21.209209828663706</v>
      </c>
      <c r="W231">
        <f t="shared" si="7"/>
        <v>1</v>
      </c>
    </row>
    <row r="232" spans="1:23">
      <c r="A232" t="s">
        <v>1876</v>
      </c>
      <c r="B232" t="s">
        <v>660</v>
      </c>
      <c r="C232" t="s">
        <v>661</v>
      </c>
      <c r="I232" t="s">
        <v>1877</v>
      </c>
      <c r="J232" s="36">
        <v>0.43</v>
      </c>
      <c r="K232" s="5" t="str">
        <f>RIGHTB(B232,1)</f>
        <v>S</v>
      </c>
      <c r="L232" s="5" t="str">
        <f>RIGHTB(C232,1)</f>
        <v>W</v>
      </c>
      <c r="M232" s="6">
        <f>IF(AND(K232="S",LEN(B232)&gt;4),-LEFT(B232,4),IF(AND(K232="S",LEN(B232)=4),-LEFT(B232,3),IF(AND(K232="N",LEN(B232)=4),LEFT(B232,3),LEFT(B232,4))))</f>
        <v>-6.8</v>
      </c>
      <c r="N232" s="6">
        <f>IF(AND(L232="W",LEN(C232)=6),-LEFT(C232,5), IF(AND(L232="W",LEN(C232)=5),-LEFT(C232,4), IF(AND(L232="W",LEN(C232)=4), -LEFT(C232,3), IF(AND(L232="E", LEN(C232)=6),LEFT(C232,5), IF(AND(L232="E",LEN(C232)=5), LEFT(C232,4), IF(AND(L232="E",LEN(C232)=4),LEFT(C232,3) ))))))</f>
        <v>-27.8</v>
      </c>
      <c r="O232">
        <f>(F232^2+G232^2+H232^2)^0.5</f>
        <v>0</v>
      </c>
      <c r="P232" t="e">
        <f>ATAN((R232^2+S232^2)^0.5/T232)/$AB$1</f>
        <v>#DIV/0!</v>
      </c>
      <c r="Q232" t="e">
        <f>ATAN2(R232,S232)/$AB$1+180</f>
        <v>#DIV/0!</v>
      </c>
      <c r="R232">
        <f>-F232*SIN(M232*$AB$1)*COS(N232*$AB$1)-G232*SIN($AB$1*M232)*SIN($AB$1*N232)+H232*COS($AB$1*M232)</f>
        <v>0</v>
      </c>
      <c r="S232">
        <f>-F232*SIN($AB$1*N232)+G232*COS($AB$1*N232)</f>
        <v>0</v>
      </c>
      <c r="T232">
        <f>-F232*COS($AB$1*M232)*COS(N232*$AB$1)-G232*COS($AB$1*M232)*SIN($AB$1*N232)-H232*SIN($AB$1*M232)</f>
        <v>0</v>
      </c>
      <c r="W232">
        <f t="shared" si="7"/>
        <v>0</v>
      </c>
    </row>
    <row r="233" spans="1:23">
      <c r="A233" t="s">
        <v>2612</v>
      </c>
      <c r="B233" t="s">
        <v>166</v>
      </c>
      <c r="C233" t="s">
        <v>1135</v>
      </c>
      <c r="D233" s="35">
        <v>48</v>
      </c>
      <c r="I233" t="s">
        <v>1732</v>
      </c>
      <c r="J233" s="36">
        <v>0.42</v>
      </c>
      <c r="K233" s="5" t="str">
        <f>RIGHTB(B233,1)</f>
        <v>N</v>
      </c>
      <c r="L233" s="5" t="str">
        <f>RIGHTB(C233,1)</f>
        <v>E</v>
      </c>
      <c r="M233" s="6" t="str">
        <f>IF(AND(K233="S",LEN(B233)&gt;4),-LEFT(B233,4),IF(AND(K233="S",LEN(B233)=4),-LEFT(B233,3),IF(AND(K233="N",LEN(B233)=4),LEFT(B233,3),LEFT(B233,4))))</f>
        <v>28.1</v>
      </c>
      <c r="N233" s="6" t="str">
        <f>IF(AND(L233="W",LEN(C233)=6),-LEFT(C233,5), IF(AND(L233="W",LEN(C233)=5),-LEFT(C233,4), IF(AND(L233="W",LEN(C233)=4), -LEFT(C233,3), IF(AND(L233="E", LEN(C233)=6),LEFT(C233,5), IF(AND(L233="E",LEN(C233)=5), LEFT(C233,4), IF(AND(L233="E",LEN(C233)=4),LEFT(C233,3) ))))))</f>
        <v>107.3</v>
      </c>
      <c r="O233">
        <f>(F233^2+G233^2+H233^2)^0.5</f>
        <v>0</v>
      </c>
      <c r="P233" t="e">
        <f>ATAN((R233^2+S233^2)^0.5/T233)/$AB$1</f>
        <v>#DIV/0!</v>
      </c>
      <c r="Q233" t="e">
        <f>ATAN2(R233,S233)/$AB$1+180</f>
        <v>#DIV/0!</v>
      </c>
      <c r="R233">
        <f>-F233*SIN(M233*$AB$1)*COS(N233*$AB$1)-G233*SIN($AB$1*M233)*SIN($AB$1*N233)+H233*COS($AB$1*M233)</f>
        <v>0</v>
      </c>
      <c r="S233">
        <f>-F233*SIN($AB$1*N233)+G233*COS($AB$1*N233)</f>
        <v>0</v>
      </c>
      <c r="T233">
        <f>-F233*COS($AB$1*M233)*COS(N233*$AB$1)-G233*COS($AB$1*M233)*SIN($AB$1*N233)-H233*SIN($AB$1*M233)</f>
        <v>0</v>
      </c>
      <c r="W233">
        <f t="shared" si="7"/>
        <v>0</v>
      </c>
    </row>
    <row r="234" spans="1:23">
      <c r="A234" t="s">
        <v>2365</v>
      </c>
      <c r="B234" t="s">
        <v>473</v>
      </c>
      <c r="C234" t="s">
        <v>93</v>
      </c>
      <c r="D234">
        <v>35.200000000000003</v>
      </c>
      <c r="I234" t="s">
        <v>2242</v>
      </c>
      <c r="J234" s="36">
        <v>0.42</v>
      </c>
      <c r="K234" s="5" t="str">
        <f>RIGHTB(B234,1)</f>
        <v>N</v>
      </c>
      <c r="L234" s="5" t="str">
        <f>RIGHTB(C234,1)</f>
        <v>W</v>
      </c>
      <c r="M234" s="6" t="str">
        <f>IF(AND(K234="S",LEN(B234)&gt;4),-LEFT(B234,4),IF(AND(K234="S",LEN(B234)=4),-LEFT(B234,3),IF(AND(K234="N",LEN(B234)=4),LEFT(B234,3),LEFT(B234,4))))</f>
        <v>7.0</v>
      </c>
      <c r="N234" s="6">
        <f>IF(AND(L234="W",LEN(C234)=6),-LEFT(C234,5), IF(AND(L234="W",LEN(C234)=5),-LEFT(C234,4), IF(AND(L234="W",LEN(C234)=4), -LEFT(C234,3), IF(AND(L234="E", LEN(C234)=6),LEFT(C234,5), IF(AND(L234="E",LEN(C234)=5), LEFT(C234,4), IF(AND(L234="E",LEN(C234)=4),LEFT(C234,3) ))))))</f>
        <v>-64.599999999999994</v>
      </c>
      <c r="O234">
        <f>(F234^2+G234^2+H234^2)^0.5</f>
        <v>0</v>
      </c>
      <c r="P234" t="e">
        <f>ATAN((R234^2+S234^2)^0.5/T234)/$AB$1</f>
        <v>#DIV/0!</v>
      </c>
      <c r="Q234" t="e">
        <f>ATAN2(R234,S234)/$AB$1+180</f>
        <v>#DIV/0!</v>
      </c>
      <c r="R234">
        <f>-F234*SIN(M234*$AB$1)*COS(N234*$AB$1)-G234*SIN($AB$1*M234)*SIN($AB$1*N234)+H234*COS($AB$1*M234)</f>
        <v>0</v>
      </c>
      <c r="S234">
        <f>-F234*SIN($AB$1*N234)+G234*COS($AB$1*N234)</f>
        <v>0</v>
      </c>
      <c r="T234">
        <f>-F234*COS($AB$1*M234)*COS(N234*$AB$1)-G234*COS($AB$1*M234)*SIN($AB$1*N234)-H234*SIN($AB$1*M234)</f>
        <v>0</v>
      </c>
      <c r="W234">
        <f t="shared" si="7"/>
        <v>0</v>
      </c>
    </row>
    <row r="235" spans="1:23">
      <c r="A235" t="s">
        <v>1632</v>
      </c>
      <c r="B235" t="s">
        <v>347</v>
      </c>
      <c r="C235" t="s">
        <v>348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1757</v>
      </c>
      <c r="J235" s="36">
        <v>0.42</v>
      </c>
      <c r="K235" s="5" t="str">
        <f>RIGHTB(B235,1)</f>
        <v>S</v>
      </c>
      <c r="L235" s="5" t="str">
        <f>RIGHTB(C235,1)</f>
        <v>E</v>
      </c>
      <c r="M235" s="6">
        <f>IF(AND(K235="S",LEN(B235)&gt;4),-LEFT(B235,4),IF(AND(K235="S",LEN(B235)=4),-LEFT(B235,3),IF(AND(K235="N",LEN(B235)=4),LEFT(B235,3),LEFT(B235,4))))</f>
        <v>-57.9</v>
      </c>
      <c r="N235" s="6" t="str">
        <f>IF(AND(L235="W",LEN(C235)=6),-LEFT(C235,5), IF(AND(L235="W",LEN(C235)=5),-LEFT(C235,4), IF(AND(L235="W",LEN(C235)=4), -LEFT(C235,3), IF(AND(L235="E", LEN(C235)=6),LEFT(C235,5), IF(AND(L235="E",LEN(C235)=5), LEFT(C235,4), IF(AND(L235="E",LEN(C235)=4),LEFT(C235,3) ))))))</f>
        <v>146.1</v>
      </c>
      <c r="O235">
        <f>(F235^2+G235^2+H235^2)^0.5</f>
        <v>23.715185008766007</v>
      </c>
      <c r="P235">
        <f>ATAN((R235^2+S235^2)^0.5/T235)/$AB$1</f>
        <v>73.19115507237872</v>
      </c>
      <c r="Q235">
        <f>ATAN2(R235,S235)/$AB$1+180</f>
        <v>63.358304977225842</v>
      </c>
      <c r="R235">
        <f>-F235*SIN(M235*$AB$1)*COS(N235*$AB$1)-G235*SIN($AB$1*M235)*SIN($AB$1*N235)+H235*COS($AB$1*M235)</f>
        <v>-10.179773920134693</v>
      </c>
      <c r="S235">
        <f>-F235*SIN($AB$1*N235)+G235*COS($AB$1*N235)</f>
        <v>-20.291642694911118</v>
      </c>
      <c r="T235">
        <f>-F235*COS($AB$1*M235)*COS(N235*$AB$1)-G235*COS($AB$1*M235)*SIN($AB$1*N235)-H235*SIN($AB$1*M235)</f>
        <v>6.857947191179421</v>
      </c>
      <c r="W235">
        <f t="shared" si="7"/>
        <v>1</v>
      </c>
    </row>
    <row r="236" spans="1:23">
      <c r="A236" t="s">
        <v>2253</v>
      </c>
      <c r="B236" t="s">
        <v>324</v>
      </c>
      <c r="C236" t="s">
        <v>325</v>
      </c>
      <c r="I236" t="s">
        <v>2023</v>
      </c>
      <c r="J236" s="36">
        <v>0.42</v>
      </c>
      <c r="K236" s="5" t="str">
        <f>RIGHTB(B236,1)</f>
        <v>N</v>
      </c>
      <c r="L236" s="5" t="str">
        <f>RIGHTB(C236,1)</f>
        <v>W</v>
      </c>
      <c r="M236" s="6" t="str">
        <f>IF(AND(K236="S",LEN(B236)&gt;4),-LEFT(B236,4),IF(AND(K236="S",LEN(B236)=4),-LEFT(B236,3),IF(AND(K236="N",LEN(B236)=4),LEFT(B236,3),LEFT(B236,4))))</f>
        <v>19.7</v>
      </c>
      <c r="N236" s="6">
        <f>IF(AND(L236="W",LEN(C236)=6),-LEFT(C236,5), IF(AND(L236="W",LEN(C236)=5),-LEFT(C236,4), IF(AND(L236="W",LEN(C236)=4), -LEFT(C236,3), IF(AND(L236="E", LEN(C236)=6),LEFT(C236,5), IF(AND(L236="E",LEN(C236)=5), LEFT(C236,4), IF(AND(L236="E",LEN(C236)=4),LEFT(C236,3) ))))))</f>
        <v>-121</v>
      </c>
      <c r="O236">
        <f>(F236^2+G236^2+H236^2)^0.5</f>
        <v>0</v>
      </c>
      <c r="P236" t="e">
        <f>ATAN((R236^2+S236^2)^0.5/T236)/$AB$1</f>
        <v>#DIV/0!</v>
      </c>
      <c r="Q236" t="e">
        <f>ATAN2(R236,S236)/$AB$1+180</f>
        <v>#DIV/0!</v>
      </c>
      <c r="R236">
        <f>-F236*SIN(M236*$AB$1)*COS(N236*$AB$1)-G236*SIN($AB$1*M236)*SIN($AB$1*N236)+H236*COS($AB$1*M236)</f>
        <v>0</v>
      </c>
      <c r="S236">
        <f>-F236*SIN($AB$1*N236)+G236*COS($AB$1*N236)</f>
        <v>0</v>
      </c>
      <c r="T236">
        <f>-F236*COS($AB$1*M236)*COS(N236*$AB$1)-G236*COS($AB$1*M236)*SIN($AB$1*N236)-H236*SIN($AB$1*M236)</f>
        <v>0</v>
      </c>
      <c r="W236">
        <f t="shared" si="7"/>
        <v>0</v>
      </c>
    </row>
    <row r="237" spans="1:23">
      <c r="A237" t="s">
        <v>2241</v>
      </c>
      <c r="B237" t="s">
        <v>308</v>
      </c>
      <c r="C237" t="s">
        <v>309</v>
      </c>
      <c r="I237" t="s">
        <v>2242</v>
      </c>
      <c r="J237" s="36">
        <v>0.42</v>
      </c>
      <c r="K237" s="5" t="str">
        <f>RIGHTB(B237,1)</f>
        <v>N</v>
      </c>
      <c r="L237" s="5" t="str">
        <f>RIGHTB(C237,1)</f>
        <v>W</v>
      </c>
      <c r="M237" s="6" t="str">
        <f>IF(AND(K237="S",LEN(B237)&gt;4),-LEFT(B237,4),IF(AND(K237="S",LEN(B237)=4),-LEFT(B237,3),IF(AND(K237="N",LEN(B237)=4),LEFT(B237,3),LEFT(B237,4))))</f>
        <v>7.7</v>
      </c>
      <c r="N237" s="6">
        <f>IF(AND(L237="W",LEN(C237)=6),-LEFT(C237,5), IF(AND(L237="W",LEN(C237)=5),-LEFT(C237,4), IF(AND(L237="W",LEN(C237)=4), -LEFT(C237,3), IF(AND(L237="E", LEN(C237)=6),LEFT(C237,5), IF(AND(L237="E",LEN(C237)=5), LEFT(C237,4), IF(AND(L237="E",LEN(C237)=4),LEFT(C237,3) ))))))</f>
        <v>-29.5</v>
      </c>
      <c r="O237">
        <f>(F237^2+G237^2+H237^2)^0.5</f>
        <v>0</v>
      </c>
      <c r="P237" t="e">
        <f>ATAN((R237^2+S237^2)^0.5/T237)/$AB$1</f>
        <v>#DIV/0!</v>
      </c>
      <c r="Q237" t="e">
        <f>ATAN2(R237,S237)/$AB$1+180</f>
        <v>#DIV/0!</v>
      </c>
      <c r="R237">
        <f>-F237*SIN(M237*$AB$1)*COS(N237*$AB$1)-G237*SIN($AB$1*M237)*SIN($AB$1*N237)+H237*COS($AB$1*M237)</f>
        <v>0</v>
      </c>
      <c r="S237">
        <f>-F237*SIN($AB$1*N237)+G237*COS($AB$1*N237)</f>
        <v>0</v>
      </c>
      <c r="T237">
        <f>-F237*COS($AB$1*M237)*COS(N237*$AB$1)-G237*COS($AB$1*M237)*SIN($AB$1*N237)-H237*SIN($AB$1*M237)</f>
        <v>0</v>
      </c>
      <c r="W237">
        <f t="shared" si="7"/>
        <v>0</v>
      </c>
    </row>
    <row r="238" spans="1:23">
      <c r="A238" t="s">
        <v>2193</v>
      </c>
      <c r="B238" t="s">
        <v>248</v>
      </c>
      <c r="C238" t="s">
        <v>249</v>
      </c>
      <c r="D238">
        <v>35.200000000000003</v>
      </c>
      <c r="I238" t="s">
        <v>1732</v>
      </c>
      <c r="J238" s="36">
        <v>0.42</v>
      </c>
      <c r="K238" s="5" t="str">
        <f>RIGHTB(B238,1)</f>
        <v>S</v>
      </c>
      <c r="L238" s="5" t="str">
        <f>RIGHTB(C238,1)</f>
        <v>E</v>
      </c>
      <c r="M238" s="6">
        <f>IF(AND(K238="S",LEN(B238)&gt;4),-LEFT(B238,4),IF(AND(K238="S",LEN(B238)=4),-LEFT(B238,3),IF(AND(K238="N",LEN(B238)=4),LEFT(B238,3),LEFT(B238,4))))</f>
        <v>-14.1</v>
      </c>
      <c r="N238" s="6" t="str">
        <f>IF(AND(L238="W",LEN(C238)=6),-LEFT(C238,5), IF(AND(L238="W",LEN(C238)=5),-LEFT(C238,4), IF(AND(L238="W",LEN(C238)=4), -LEFT(C238,3), IF(AND(L238="E", LEN(C238)=6),LEFT(C238,5), IF(AND(L238="E",LEN(C238)=5), LEFT(C238,4), IF(AND(L238="E",LEN(C238)=4),LEFT(C238,3) ))))))</f>
        <v>67.7</v>
      </c>
      <c r="O238">
        <f>(F238^2+G238^2+H238^2)^0.5</f>
        <v>0</v>
      </c>
      <c r="P238" t="e">
        <f>ATAN((R238^2+S238^2)^0.5/T238)/$AB$1</f>
        <v>#DIV/0!</v>
      </c>
      <c r="Q238" t="e">
        <f>ATAN2(R238,S238)/$AB$1+180</f>
        <v>#DIV/0!</v>
      </c>
      <c r="R238">
        <f>-F238*SIN(M238*$AB$1)*COS(N238*$AB$1)-G238*SIN($AB$1*M238)*SIN($AB$1*N238)+H238*COS($AB$1*M238)</f>
        <v>0</v>
      </c>
      <c r="S238">
        <f>-F238*SIN($AB$1*N238)+G238*COS($AB$1*N238)</f>
        <v>0</v>
      </c>
      <c r="T238">
        <f>-F238*COS($AB$1*M238)*COS(N238*$AB$1)-G238*COS($AB$1*M238)*SIN($AB$1*N238)-H238*SIN($AB$1*M238)</f>
        <v>0</v>
      </c>
      <c r="W238">
        <f t="shared" si="7"/>
        <v>0</v>
      </c>
    </row>
    <row r="239" spans="1:23">
      <c r="A239" t="s">
        <v>2134</v>
      </c>
      <c r="B239" t="s">
        <v>164</v>
      </c>
      <c r="C239" t="s">
        <v>165</v>
      </c>
      <c r="I239" t="s">
        <v>2023</v>
      </c>
      <c r="J239" s="36">
        <v>0.42</v>
      </c>
      <c r="K239" s="5" t="str">
        <f>RIGHTB(B239,1)</f>
        <v>S</v>
      </c>
      <c r="L239" s="5" t="str">
        <f>RIGHTB(C239,1)</f>
        <v>W</v>
      </c>
      <c r="M239" s="6">
        <f>IF(AND(K239="S",LEN(B239)&gt;4),-LEFT(B239,4),IF(AND(K239="S",LEN(B239)=4),-LEFT(B239,3),IF(AND(K239="N",LEN(B239)=4),LEFT(B239,3),LEFT(B239,4))))</f>
        <v>-15.8</v>
      </c>
      <c r="N239" s="6">
        <f>IF(AND(L239="W",LEN(C239)=6),-LEFT(C239,5), IF(AND(L239="W",LEN(C239)=5),-LEFT(C239,4), IF(AND(L239="W",LEN(C239)=4), -LEFT(C239,3), IF(AND(L239="E", LEN(C239)=6),LEFT(C239,5), IF(AND(L239="E",LEN(C239)=5), LEFT(C239,4), IF(AND(L239="E",LEN(C239)=4),LEFT(C239,3) ))))))</f>
        <v>-174.8</v>
      </c>
      <c r="O239">
        <f>(F239^2+G239^2+H239^2)^0.5</f>
        <v>0</v>
      </c>
      <c r="P239" t="e">
        <f>ATAN((R239^2+S239^2)^0.5/T239)/$AB$1</f>
        <v>#DIV/0!</v>
      </c>
      <c r="Q239" t="e">
        <f>ATAN2(R239,S239)/$AB$1+180</f>
        <v>#DIV/0!</v>
      </c>
      <c r="R239">
        <f>-F239*SIN(M239*$AB$1)*COS(N239*$AB$1)-G239*SIN($AB$1*M239)*SIN($AB$1*N239)+H239*COS($AB$1*M239)</f>
        <v>0</v>
      </c>
      <c r="S239">
        <f>-F239*SIN($AB$1*N239)+G239*COS($AB$1*N239)</f>
        <v>0</v>
      </c>
      <c r="T239">
        <f>-F239*COS($AB$1*M239)*COS(N239*$AB$1)-G239*COS($AB$1*M239)*SIN($AB$1*N239)-H239*SIN($AB$1*M239)</f>
        <v>0</v>
      </c>
      <c r="W239">
        <f t="shared" si="7"/>
        <v>0</v>
      </c>
    </row>
    <row r="240" spans="1:23">
      <c r="A240" t="s">
        <v>2022</v>
      </c>
      <c r="B240" t="s">
        <v>188</v>
      </c>
      <c r="C240" t="s">
        <v>189</v>
      </c>
      <c r="D240">
        <v>29.6</v>
      </c>
      <c r="E240">
        <v>12.2</v>
      </c>
      <c r="F240">
        <v>11.2</v>
      </c>
      <c r="G240">
        <v>0.9</v>
      </c>
      <c r="H240">
        <v>4.7</v>
      </c>
      <c r="I240" t="s">
        <v>2023</v>
      </c>
      <c r="J240" s="36">
        <v>0.42</v>
      </c>
      <c r="K240" s="5" t="str">
        <f>RIGHTB(B240,1)</f>
        <v>S</v>
      </c>
      <c r="L240" s="5" t="str">
        <f>RIGHTB(C240,1)</f>
        <v>W</v>
      </c>
      <c r="M240" s="6">
        <f>IF(AND(K240="S",LEN(B240)&gt;4),-LEFT(B240,4),IF(AND(K240="S",LEN(B240)=4),-LEFT(B240,3),IF(AND(K240="N",LEN(B240)=4),LEFT(B240,3),LEFT(B240,4))))</f>
        <v>-46.3</v>
      </c>
      <c r="N240" s="6">
        <f>IF(AND(L240="W",LEN(C240)=6),-LEFT(C240,5), IF(AND(L240="W",LEN(C240)=5),-LEFT(C240,4), IF(AND(L240="W",LEN(C240)=4), -LEFT(C240,3), IF(AND(L240="E", LEN(C240)=6),LEFT(C240,5), IF(AND(L240="E",LEN(C240)=5), LEFT(C240,4), IF(AND(L240="E",LEN(C240)=4),LEFT(C240,3) ))))))</f>
        <v>-179.3</v>
      </c>
      <c r="O240">
        <f>(F240^2+G240^2+H240^2)^0.5</f>
        <v>12.179490958164056</v>
      </c>
      <c r="P240">
        <f>ATAN((R240^2+S240^2)^0.5/T240)/$AB$1</f>
        <v>23.810436249983297</v>
      </c>
      <c r="Q240">
        <f>ATAN2(R240,S240)/$AB$1+180</f>
        <v>8.9281963149527712</v>
      </c>
      <c r="R240">
        <f>-F240*SIN(M240*$AB$1)*COS(N240*$AB$1)-G240*SIN($AB$1*M240)*SIN($AB$1*N240)+H240*COS($AB$1*M240)</f>
        <v>-4.8574296439446893</v>
      </c>
      <c r="S240">
        <f>-F240*SIN($AB$1*N240)+G240*COS($AB$1*N240)</f>
        <v>-0.76310242233695913</v>
      </c>
      <c r="T240">
        <f>-F240*COS($AB$1*M240)*COS(N240*$AB$1)-G240*COS($AB$1*M240)*SIN($AB$1*N240)-H240*SIN($AB$1*M240)</f>
        <v>11.142847569053021</v>
      </c>
      <c r="W240">
        <f t="shared" si="7"/>
        <v>1</v>
      </c>
    </row>
    <row r="241" spans="1:23">
      <c r="A241" t="s">
        <v>1968</v>
      </c>
      <c r="B241" t="s">
        <v>627</v>
      </c>
      <c r="C241" t="s">
        <v>628</v>
      </c>
      <c r="D241">
        <v>50</v>
      </c>
      <c r="I241" t="s">
        <v>1757</v>
      </c>
      <c r="J241" s="36">
        <v>0.42</v>
      </c>
      <c r="K241" s="13" t="str">
        <f>RIGHTB(B241,1)</f>
        <v>N</v>
      </c>
      <c r="L241" s="13" t="str">
        <f>RIGHTB(C241,1)</f>
        <v>W</v>
      </c>
      <c r="M241" s="14" t="str">
        <f>IF(AND(K241="S",LEN(B241)&gt;4),-LEFT(B241,4),IF(AND(K241="S",LEN(B241)=4),-LEFT(B241,3),IF(AND(K241="N",LEN(B241)=4),LEFT(B241,3),LEFT(B241,4))))</f>
        <v>9.8</v>
      </c>
      <c r="N241" s="14">
        <f>IF(AND(L241="W",LEN(C241)=6),-LEFT(C241,5), IF(AND(L241="W",LEN(C241)=5),-LEFT(C241,4), IF(AND(L241="W",LEN(C241)=4), -LEFT(C241,3), IF(AND(L241="E", LEN(C241)=6),LEFT(C241,5), IF(AND(L241="E",LEN(C241)=5), LEFT(C241,4), IF(AND(L241="E",LEN(C241)=4),LEFT(C241,3) ))))))</f>
        <v>-42.8</v>
      </c>
      <c r="O241" s="15">
        <f>(F241^2+G241^2+H241^2)^0.5</f>
        <v>0</v>
      </c>
      <c r="P241" s="15" t="e">
        <f>ATAN((R241^2+S241^2)^0.5/T241)/$AB$1</f>
        <v>#DIV/0!</v>
      </c>
      <c r="Q241" s="15" t="e">
        <f>ATAN2(R241,S241)/$AB$1+180</f>
        <v>#DIV/0!</v>
      </c>
      <c r="R241" s="15">
        <f>-F241*SIN(M241*$AB$1)*COS(N241*$AB$1)-G241*SIN($AB$1*M241)*SIN($AB$1*N241)+H241*COS($AB$1*M241)</f>
        <v>0</v>
      </c>
      <c r="S241" s="15">
        <f>-F241*SIN($AB$1*N241)+G241*COS($AB$1*N241)</f>
        <v>0</v>
      </c>
      <c r="T241" s="15">
        <f>-F241*COS($AB$1*M241)*COS(N241*$AB$1)-G241*COS($AB$1*M241)*SIN($AB$1*N241)-H241*SIN($AB$1*M241)</f>
        <v>0</v>
      </c>
      <c r="U241" s="15" t="s">
        <v>390</v>
      </c>
      <c r="W241">
        <f t="shared" si="7"/>
        <v>0</v>
      </c>
    </row>
    <row r="242" spans="1:23">
      <c r="A242" t="s">
        <v>1756</v>
      </c>
      <c r="B242" t="s">
        <v>713</v>
      </c>
      <c r="C242" t="s">
        <v>714</v>
      </c>
      <c r="D242">
        <v>63</v>
      </c>
      <c r="I242" t="s">
        <v>1757</v>
      </c>
      <c r="J242" s="36">
        <v>0.42</v>
      </c>
      <c r="K242" s="5" t="str">
        <f>RIGHTB(B242,1)</f>
        <v>S</v>
      </c>
      <c r="L242" s="5" t="str">
        <f>RIGHTB(C242,1)</f>
        <v>E</v>
      </c>
      <c r="M242" s="6">
        <f>IF(AND(K242="S",LEN(B242)&gt;4),-LEFT(B242,4),IF(AND(K242="S",LEN(B242)=4),-LEFT(B242,3),IF(AND(K242="N",LEN(B242)=4),LEFT(B242,3),LEFT(B242,4))))</f>
        <v>-7.8</v>
      </c>
      <c r="N242" s="6" t="str">
        <f>IF(AND(L242="W",LEN(C242)=6),-LEFT(C242,5), IF(AND(L242="W",LEN(C242)=5),-LEFT(C242,4), IF(AND(L242="W",LEN(C242)=4), -LEFT(C242,3), IF(AND(L242="E", LEN(C242)=6),LEFT(C242,5), IF(AND(L242="E",LEN(C242)=5), LEFT(C242,4), IF(AND(L242="E",LEN(C242)=4),LEFT(C242,3) ))))))</f>
        <v>90.1</v>
      </c>
      <c r="O242">
        <f>(F242^2+G242^2+H242^2)^0.5</f>
        <v>0</v>
      </c>
      <c r="P242" t="e">
        <f>ATAN((R242^2+S242^2)^0.5/T242)/$AB$1</f>
        <v>#DIV/0!</v>
      </c>
      <c r="Q242" t="e">
        <f>ATAN2(R242,S242)/$AB$1+180</f>
        <v>#DIV/0!</v>
      </c>
      <c r="R242">
        <f>-F242*SIN(M242*$AB$1)*COS(N242*$AB$1)-G242*SIN($AB$1*M242)*SIN($AB$1*N242)+H242*COS($AB$1*M242)</f>
        <v>0</v>
      </c>
      <c r="S242">
        <f>-F242*SIN($AB$1*N242)+G242*COS($AB$1*N242)</f>
        <v>0</v>
      </c>
      <c r="T242">
        <f>-F242*COS($AB$1*M242)*COS(N242*$AB$1)-G242*COS($AB$1*M242)*SIN($AB$1*N242)-H242*SIN($AB$1*M242)</f>
        <v>0</v>
      </c>
      <c r="W242">
        <f t="shared" si="7"/>
        <v>0</v>
      </c>
    </row>
    <row r="243" spans="1:23">
      <c r="A243" t="s">
        <v>1729</v>
      </c>
      <c r="B243" t="s">
        <v>1730</v>
      </c>
      <c r="C243" t="s">
        <v>1731</v>
      </c>
      <c r="D243">
        <v>35.5</v>
      </c>
      <c r="I243" t="s">
        <v>1732</v>
      </c>
      <c r="J243" s="36">
        <v>0.42</v>
      </c>
      <c r="K243" s="5" t="str">
        <f>RIGHTB(B243,1)</f>
        <v>N</v>
      </c>
      <c r="L243" s="5" t="str">
        <f>RIGHTB(C243,1)</f>
        <v>W</v>
      </c>
      <c r="M243" s="6" t="str">
        <f>IF(AND(K243="S",LEN(B243)&gt;4),-LEFT(B243,4),IF(AND(K243="S",LEN(B243)=4),-LEFT(B243,3),IF(AND(K243="N",LEN(B243)=4),LEFT(B243,3),LEFT(B243,4))))</f>
        <v>66.1</v>
      </c>
      <c r="N243" s="6">
        <f>IF(AND(L243="W",LEN(C243)=6),-LEFT(C243,5), IF(AND(L243="W",LEN(C243)=5),-LEFT(C243,4), IF(AND(L243="W",LEN(C243)=4), -LEFT(C243,3), IF(AND(L243="E", LEN(C243)=6),LEFT(C243,5), IF(AND(L243="E",LEN(C243)=5), LEFT(C243,4), IF(AND(L243="E",LEN(C243)=4),LEFT(C243,3) ))))))</f>
        <v>-152.6</v>
      </c>
      <c r="O243">
        <f>(F243^2+G243^2+H243^2)^0.5</f>
        <v>0</v>
      </c>
      <c r="P243" t="e">
        <f>ATAN((R243^2+S243^2)^0.5/T243)/$AB$1</f>
        <v>#DIV/0!</v>
      </c>
      <c r="Q243" t="e">
        <f>ATAN2(R243,S243)/$AB$1+180</f>
        <v>#DIV/0!</v>
      </c>
      <c r="R243">
        <f>-F243*SIN(M243*$AB$1)*COS(N243*$AB$1)-G243*SIN($AB$1*M243)*SIN($AB$1*N243)+H243*COS($AB$1*M243)</f>
        <v>0</v>
      </c>
      <c r="S243">
        <f>-F243*SIN($AB$1*N243)+G243*COS($AB$1*N243)</f>
        <v>0</v>
      </c>
      <c r="T243">
        <f>-F243*COS($AB$1*M243)*COS(N243*$AB$1)-G243*COS($AB$1*M243)*SIN($AB$1*N243)-H243*SIN($AB$1*M243)</f>
        <v>0</v>
      </c>
      <c r="W243">
        <f t="shared" si="7"/>
        <v>0</v>
      </c>
    </row>
    <row r="244" spans="1:23">
      <c r="A244" t="s">
        <v>2755</v>
      </c>
      <c r="B244" t="s">
        <v>1230</v>
      </c>
      <c r="C244" t="s">
        <v>1231</v>
      </c>
      <c r="I244" t="s">
        <v>2072</v>
      </c>
      <c r="J244" s="36">
        <v>0.41</v>
      </c>
      <c r="K244" s="5" t="str">
        <f>RIGHTB(B244,1)</f>
        <v>N</v>
      </c>
      <c r="L244" s="5" t="str">
        <f>RIGHTB(C244,1)</f>
        <v>W</v>
      </c>
      <c r="M244" s="6" t="str">
        <f>IF(AND(K244="S",LEN(B244)&gt;4),-LEFT(B244,4),IF(AND(K244="S",LEN(B244)=4),-LEFT(B244,3),IF(AND(K244="N",LEN(B244)=4),LEFT(B244,3),LEFT(B244,4))))</f>
        <v>40.2</v>
      </c>
      <c r="N244" s="6">
        <f>IF(AND(L244="W",LEN(C244)=6),-LEFT(C244,5), IF(AND(L244="W",LEN(C244)=5),-LEFT(C244,4), IF(AND(L244="W",LEN(C244)=4), -LEFT(C244,3), IF(AND(L244="E", LEN(C244)=6),LEFT(C244,5), IF(AND(L244="E",LEN(C244)=5), LEFT(C244,4), IF(AND(L244="E",LEN(C244)=4),LEFT(C244,3) ))))))</f>
        <v>-76.099999999999994</v>
      </c>
      <c r="O244">
        <f>(F244^2+G244^2+H244^2)^0.5</f>
        <v>0</v>
      </c>
      <c r="P244" t="e">
        <f>ATAN((R244^2+S244^2)^0.5/T244)/$AB$1</f>
        <v>#DIV/0!</v>
      </c>
      <c r="Q244" t="e">
        <f>ATAN2(R244,S244)/$AB$1+180</f>
        <v>#DIV/0!</v>
      </c>
      <c r="R244">
        <f>-F244*SIN(M244*$AB$1)*COS(N244*$AB$1)-G244*SIN($AB$1*M244)*SIN($AB$1*N244)+H244*COS($AB$1*M244)</f>
        <v>0</v>
      </c>
      <c r="S244">
        <f>-F244*SIN($AB$1*N244)+G244*COS($AB$1*N244)</f>
        <v>0</v>
      </c>
      <c r="T244">
        <f>-F244*COS($AB$1*M244)*COS(N244*$AB$1)-G244*COS($AB$1*M244)*SIN($AB$1*N244)-H244*SIN($AB$1*M244)</f>
        <v>0</v>
      </c>
      <c r="W244">
        <f t="shared" si="7"/>
        <v>0</v>
      </c>
    </row>
    <row r="245" spans="1:23">
      <c r="A245" t="s">
        <v>2693</v>
      </c>
      <c r="B245" t="s">
        <v>1201</v>
      </c>
      <c r="C245" t="s">
        <v>1061</v>
      </c>
      <c r="I245" t="s">
        <v>2072</v>
      </c>
      <c r="J245" s="36">
        <v>0.41</v>
      </c>
      <c r="K245" s="5" t="str">
        <f>RIGHTB(B245,1)</f>
        <v>S</v>
      </c>
      <c r="L245" s="5" t="str">
        <f>RIGHTB(C245,1)</f>
        <v>W</v>
      </c>
      <c r="M245" s="6">
        <f>IF(AND(K245="S",LEN(B245)&gt;4),-LEFT(B245,4),IF(AND(K245="S",LEN(B245)=4),-LEFT(B245,3),IF(AND(K245="N",LEN(B245)=4),LEFT(B245,3),LEFT(B245,4))))</f>
        <v>-16.3</v>
      </c>
      <c r="N245" s="6">
        <f>IF(AND(L245="W",LEN(C245)=6),-LEFT(C245,5), IF(AND(L245="W",LEN(C245)=5),-LEFT(C245,4), IF(AND(L245="W",LEN(C245)=4), -LEFT(C245,3), IF(AND(L245="E", LEN(C245)=6),LEFT(C245,5), IF(AND(L245="E",LEN(C245)=5), LEFT(C245,4), IF(AND(L245="E",LEN(C245)=4),LEFT(C245,3) ))))))</f>
        <v>-87.7</v>
      </c>
      <c r="O245">
        <f>(F245^2+G245^2+H245^2)^0.5</f>
        <v>0</v>
      </c>
      <c r="P245" t="e">
        <f>ATAN((R245^2+S245^2)^0.5/T245)/$AB$1</f>
        <v>#DIV/0!</v>
      </c>
      <c r="Q245" t="e">
        <f>ATAN2(R245,S245)/$AB$1+180</f>
        <v>#DIV/0!</v>
      </c>
      <c r="R245">
        <f>-F245*SIN(M245*$AB$1)*COS(N245*$AB$1)-G245*SIN($AB$1*M245)*SIN($AB$1*N245)+H245*COS($AB$1*M245)</f>
        <v>0</v>
      </c>
      <c r="S245">
        <f>-F245*SIN($AB$1*N245)+G245*COS($AB$1*N245)</f>
        <v>0</v>
      </c>
      <c r="T245">
        <f>-F245*COS($AB$1*M245)*COS(N245*$AB$1)-G245*COS($AB$1*M245)*SIN($AB$1*N245)-H245*SIN($AB$1*M245)</f>
        <v>0</v>
      </c>
      <c r="W245">
        <f t="shared" si="7"/>
        <v>0</v>
      </c>
    </row>
    <row r="246" spans="1:23">
      <c r="A246" t="s">
        <v>2676</v>
      </c>
      <c r="B246" t="s">
        <v>218</v>
      </c>
      <c r="C246" t="s">
        <v>1188</v>
      </c>
      <c r="I246" t="s">
        <v>2072</v>
      </c>
      <c r="J246" s="36">
        <v>0.41</v>
      </c>
      <c r="K246" s="5" t="str">
        <f>RIGHTB(B246,1)</f>
        <v>N</v>
      </c>
      <c r="L246" s="5" t="str">
        <f>RIGHTB(C246,1)</f>
        <v>E</v>
      </c>
      <c r="M246" s="6" t="str">
        <f>IF(AND(K246="S",LEN(B246)&gt;4),-LEFT(B246,4),IF(AND(K246="S",LEN(B246)=4),-LEFT(B246,3),IF(AND(K246="N",LEN(B246)=4),LEFT(B246,3),LEFT(B246,4))))</f>
        <v>1.4</v>
      </c>
      <c r="N246" s="6" t="str">
        <f>IF(AND(L246="W",LEN(C246)=6),-LEFT(C246,5), IF(AND(L246="W",LEN(C246)=5),-LEFT(C246,4), IF(AND(L246="W",LEN(C246)=4), -LEFT(C246,3), IF(AND(L246="E", LEN(C246)=6),LEFT(C246,5), IF(AND(L246="E",LEN(C246)=5), LEFT(C246,4), IF(AND(L246="E",LEN(C246)=4),LEFT(C246,3) ))))))</f>
        <v>26.6</v>
      </c>
      <c r="O246">
        <f>(F246^2+G246^2+H246^2)^0.5</f>
        <v>0</v>
      </c>
      <c r="P246" t="e">
        <f>ATAN((R246^2+S246^2)^0.5/T246)/$AB$1</f>
        <v>#DIV/0!</v>
      </c>
      <c r="Q246" t="e">
        <f>ATAN2(R246,S246)/$AB$1+180</f>
        <v>#DIV/0!</v>
      </c>
      <c r="R246">
        <f>-F246*SIN(M246*$AB$1)*COS(N246*$AB$1)-G246*SIN($AB$1*M246)*SIN($AB$1*N246)+H246*COS($AB$1*M246)</f>
        <v>0</v>
      </c>
      <c r="S246">
        <f>-F246*SIN($AB$1*N246)+G246*COS($AB$1*N246)</f>
        <v>0</v>
      </c>
      <c r="T246">
        <f>-F246*COS($AB$1*M246)*COS(N246*$AB$1)-G246*COS($AB$1*M246)*SIN($AB$1*N246)-H246*SIN($AB$1*M246)</f>
        <v>0</v>
      </c>
      <c r="W246">
        <f t="shared" si="7"/>
        <v>0</v>
      </c>
    </row>
    <row r="247" spans="1:23">
      <c r="A247" t="s">
        <v>2648</v>
      </c>
      <c r="B247" t="s">
        <v>543</v>
      </c>
      <c r="C247" t="s">
        <v>1165</v>
      </c>
      <c r="I247" t="s">
        <v>2072</v>
      </c>
      <c r="J247" s="36">
        <v>0.41</v>
      </c>
      <c r="K247" s="5" t="str">
        <f>RIGHTB(B247,1)</f>
        <v>S</v>
      </c>
      <c r="L247" s="5" t="str">
        <f>RIGHTB(C247,1)</f>
        <v>E</v>
      </c>
      <c r="M247" s="6">
        <f>IF(AND(K247="S",LEN(B247)&gt;4),-LEFT(B247,4),IF(AND(K247="S",LEN(B247)=4),-LEFT(B247,3),IF(AND(K247="N",LEN(B247)=4),LEFT(B247,3),LEFT(B247,4))))</f>
        <v>-39.5</v>
      </c>
      <c r="N247" s="6" t="str">
        <f>IF(AND(L247="W",LEN(C247)=6),-LEFT(C247,5), IF(AND(L247="W",LEN(C247)=5),-LEFT(C247,4), IF(AND(L247="W",LEN(C247)=4), -LEFT(C247,3), IF(AND(L247="E", LEN(C247)=6),LEFT(C247,5), IF(AND(L247="E",LEN(C247)=5), LEFT(C247,4), IF(AND(L247="E",LEN(C247)=4),LEFT(C247,3) ))))))</f>
        <v>174.4</v>
      </c>
      <c r="O247">
        <f>(F247^2+G247^2+H247^2)^0.5</f>
        <v>0</v>
      </c>
      <c r="P247" t="e">
        <f>ATAN((R247^2+S247^2)^0.5/T247)/$AB$1</f>
        <v>#DIV/0!</v>
      </c>
      <c r="Q247" t="e">
        <f>ATAN2(R247,S247)/$AB$1+180</f>
        <v>#DIV/0!</v>
      </c>
      <c r="R247">
        <f>-F247*SIN(M247*$AB$1)*COS(N247*$AB$1)-G247*SIN($AB$1*M247)*SIN($AB$1*N247)+H247*COS($AB$1*M247)</f>
        <v>0</v>
      </c>
      <c r="S247">
        <f>-F247*SIN($AB$1*N247)+G247*COS($AB$1*N247)</f>
        <v>0</v>
      </c>
      <c r="T247">
        <f>-F247*COS($AB$1*M247)*COS(N247*$AB$1)-G247*COS($AB$1*M247)*SIN($AB$1*N247)-H247*SIN($AB$1*M247)</f>
        <v>0</v>
      </c>
      <c r="W247">
        <f t="shared" si="7"/>
        <v>0</v>
      </c>
    </row>
    <row r="248" spans="1:23">
      <c r="A248" t="s">
        <v>2508</v>
      </c>
      <c r="B248" t="s">
        <v>1060</v>
      </c>
      <c r="C248" t="s">
        <v>1061</v>
      </c>
      <c r="D248">
        <v>45</v>
      </c>
      <c r="I248" t="s">
        <v>1951</v>
      </c>
      <c r="J248" s="36">
        <v>0.41</v>
      </c>
      <c r="K248" s="5" t="str">
        <f>RIGHTB(B248,1)</f>
        <v>N</v>
      </c>
      <c r="L248" s="5" t="str">
        <f>RIGHTB(C248,1)</f>
        <v>W</v>
      </c>
      <c r="M248" s="6" t="str">
        <f>IF(AND(K248="S",LEN(B248)&gt;4),-LEFT(B248,4),IF(AND(K248="S",LEN(B248)=4),-LEFT(B248,3),IF(AND(K248="N",LEN(B248)=4),LEFT(B248,3),LEFT(B248,4))))</f>
        <v>41.4</v>
      </c>
      <c r="N248" s="6">
        <f>IF(AND(L248="W",LEN(C248)=6),-LEFT(C248,5), IF(AND(L248="W",LEN(C248)=5),-LEFT(C248,4), IF(AND(L248="W",LEN(C248)=4), -LEFT(C248,3), IF(AND(L248="E", LEN(C248)=6),LEFT(C248,5), IF(AND(L248="E",LEN(C248)=5), LEFT(C248,4), IF(AND(L248="E",LEN(C248)=4),LEFT(C248,3) ))))))</f>
        <v>-87.7</v>
      </c>
      <c r="O248">
        <f>(F248^2+G248^2+H248^2)^0.5</f>
        <v>0</v>
      </c>
      <c r="P248" t="e">
        <f>ATAN((R248^2+S248^2)^0.5/T248)/$AB$1</f>
        <v>#DIV/0!</v>
      </c>
      <c r="Q248" t="e">
        <f>ATAN2(R248,S248)/$AB$1+180</f>
        <v>#DIV/0!</v>
      </c>
      <c r="R248">
        <f>-F248*SIN(M248*$AB$1)*COS(N248*$AB$1)-G248*SIN($AB$1*M248)*SIN($AB$1*N248)+H248*COS($AB$1*M248)</f>
        <v>0</v>
      </c>
      <c r="S248">
        <f>-F248*SIN($AB$1*N248)+G248*COS($AB$1*N248)</f>
        <v>0</v>
      </c>
      <c r="T248">
        <f>-F248*COS($AB$1*M248)*COS(N248*$AB$1)-G248*COS($AB$1*M248)*SIN($AB$1*N248)-H248*SIN($AB$1*M248)</f>
        <v>0</v>
      </c>
      <c r="W248">
        <f t="shared" si="7"/>
        <v>0</v>
      </c>
    </row>
    <row r="249" spans="1:23">
      <c r="A249" t="s">
        <v>2460</v>
      </c>
      <c r="B249" t="s">
        <v>602</v>
      </c>
      <c r="C249" t="s">
        <v>1028</v>
      </c>
      <c r="I249" t="s">
        <v>2038</v>
      </c>
      <c r="J249" s="36">
        <v>0.41</v>
      </c>
      <c r="K249" s="5" t="str">
        <f>RIGHTB(B249,1)</f>
        <v>S</v>
      </c>
      <c r="L249" s="5" t="str">
        <f>RIGHTB(C249,1)</f>
        <v>E</v>
      </c>
      <c r="M249" s="6">
        <f>IF(AND(K249="S",LEN(B249)&gt;4),-LEFT(B249,4),IF(AND(K249="S",LEN(B249)=4),-LEFT(B249,3),IF(AND(K249="N",LEN(B249)=4),LEFT(B249,3),LEFT(B249,4))))</f>
        <v>-15.2</v>
      </c>
      <c r="N249" s="6" t="str">
        <f>IF(AND(L249="W",LEN(C249)=6),-LEFT(C249,5), IF(AND(L249="W",LEN(C249)=5),-LEFT(C249,4), IF(AND(L249="W",LEN(C249)=4), -LEFT(C249,3), IF(AND(L249="E", LEN(C249)=6),LEFT(C249,5), IF(AND(L249="E",LEN(C249)=5), LEFT(C249,4), IF(AND(L249="E",LEN(C249)=4),LEFT(C249,3) ))))))</f>
        <v>55.1</v>
      </c>
      <c r="O249">
        <f>(F249^2+G249^2+H249^2)^0.5</f>
        <v>0</v>
      </c>
      <c r="P249" t="e">
        <f>ATAN((R249^2+S249^2)^0.5/T249)/$AB$1</f>
        <v>#DIV/0!</v>
      </c>
      <c r="Q249" t="e">
        <f>ATAN2(R249,S249)/$AB$1+180</f>
        <v>#DIV/0!</v>
      </c>
      <c r="R249">
        <f>-F249*SIN(M249*$AB$1)*COS(N249*$AB$1)-G249*SIN($AB$1*M249)*SIN($AB$1*N249)+H249*COS($AB$1*M249)</f>
        <v>0</v>
      </c>
      <c r="S249">
        <f>-F249*SIN($AB$1*N249)+G249*COS($AB$1*N249)</f>
        <v>0</v>
      </c>
      <c r="T249">
        <f>-F249*COS($AB$1*M249)*COS(N249*$AB$1)-G249*COS($AB$1*M249)*SIN($AB$1*N249)-H249*SIN($AB$1*M249)</f>
        <v>0</v>
      </c>
      <c r="W249">
        <f t="shared" si="7"/>
        <v>0</v>
      </c>
    </row>
    <row r="250" spans="1:23">
      <c r="A250" t="s">
        <v>2422</v>
      </c>
      <c r="B250" t="s">
        <v>1003</v>
      </c>
      <c r="C250" t="s">
        <v>1004</v>
      </c>
      <c r="D250">
        <v>40.700000000000003</v>
      </c>
      <c r="I250" t="s">
        <v>1770</v>
      </c>
      <c r="J250" s="36">
        <v>0.41</v>
      </c>
      <c r="K250" s="5" t="str">
        <f>RIGHTB(B250,1)</f>
        <v>S</v>
      </c>
      <c r="L250" s="5" t="str">
        <f>RIGHTB(C250,1)</f>
        <v>W</v>
      </c>
      <c r="M250" s="6">
        <f>IF(AND(K250="S",LEN(B250)&gt;4),-LEFT(B250,4),IF(AND(K250="S",LEN(B250)=4),-LEFT(B250,3),IF(AND(K250="N",LEN(B250)=4),LEFT(B250,3),LEFT(B250,4))))</f>
        <v>-27.5</v>
      </c>
      <c r="N250" s="6">
        <f>IF(AND(L250="W",LEN(C250)=6),-LEFT(C250,5), IF(AND(L250="W",LEN(C250)=5),-LEFT(C250,4), IF(AND(L250="W",LEN(C250)=4), -LEFT(C250,3), IF(AND(L250="E", LEN(C250)=6),LEFT(C250,5), IF(AND(L250="E",LEN(C250)=5), LEFT(C250,4), IF(AND(L250="E",LEN(C250)=4),LEFT(C250,3) ))))))</f>
        <v>-164.9</v>
      </c>
      <c r="O250">
        <f>(F250^2+G250^2+H250^2)^0.5</f>
        <v>0</v>
      </c>
      <c r="P250" t="e">
        <f>ATAN((R250^2+S250^2)^0.5/T250)/$AB$1</f>
        <v>#DIV/0!</v>
      </c>
      <c r="Q250" t="e">
        <f>ATAN2(R250,S250)/$AB$1+180</f>
        <v>#DIV/0!</v>
      </c>
      <c r="R250">
        <f>-F250*SIN(M250*$AB$1)*COS(N250*$AB$1)-G250*SIN($AB$1*M250)*SIN($AB$1*N250)+H250*COS($AB$1*M250)</f>
        <v>0</v>
      </c>
      <c r="S250">
        <f>-F250*SIN($AB$1*N250)+G250*COS($AB$1*N250)</f>
        <v>0</v>
      </c>
      <c r="T250">
        <f>-F250*COS($AB$1*M250)*COS(N250*$AB$1)-G250*COS($AB$1*M250)*SIN($AB$1*N250)-H250*SIN($AB$1*M250)</f>
        <v>0</v>
      </c>
      <c r="W250">
        <f t="shared" si="7"/>
        <v>0</v>
      </c>
    </row>
    <row r="251" spans="1:23">
      <c r="A251" t="s">
        <v>2271</v>
      </c>
      <c r="B251" t="s">
        <v>339</v>
      </c>
      <c r="C251" t="s">
        <v>340</v>
      </c>
      <c r="D251">
        <v>28.2</v>
      </c>
      <c r="E251">
        <v>12.9</v>
      </c>
      <c r="F251">
        <v>3.9</v>
      </c>
      <c r="G251">
        <v>-4.0999999999999996</v>
      </c>
      <c r="H251">
        <v>-11.6</v>
      </c>
      <c r="I251" t="s">
        <v>1951</v>
      </c>
      <c r="J251" s="36">
        <v>0.41</v>
      </c>
      <c r="K251" s="5" t="str">
        <f>RIGHTB(B251,1)</f>
        <v>N</v>
      </c>
      <c r="L251" s="5" t="str">
        <f>RIGHTB(C251,1)</f>
        <v>W</v>
      </c>
      <c r="M251" s="6" t="str">
        <f>IF(AND(K251="S",LEN(B251)&gt;4),-LEFT(B251,4),IF(AND(K251="S",LEN(B251)=4),-LEFT(B251,3),IF(AND(K251="N",LEN(B251)=4),LEFT(B251,3),LEFT(B251,4))))</f>
        <v>53.1</v>
      </c>
      <c r="N251" s="6">
        <f>IF(AND(L251="W",LEN(C251)=6),-LEFT(C251,5), IF(AND(L251="W",LEN(C251)=5),-LEFT(C251,4), IF(AND(L251="W",LEN(C251)=4), -LEFT(C251,3), IF(AND(L251="E", LEN(C251)=6),LEFT(C251,5), IF(AND(L251="E",LEN(C251)=5), LEFT(C251,4), IF(AND(L251="E",LEN(C251)=4),LEFT(C251,3) ))))))</f>
        <v>-109.9</v>
      </c>
      <c r="O251">
        <f>(F251^2+G251^2+H251^2)^0.5</f>
        <v>12.90658746532173</v>
      </c>
      <c r="P251">
        <f>ATAN((R251^2+S251^2)^0.5/T251)/$AB$1</f>
        <v>53.048449938781495</v>
      </c>
      <c r="Q251">
        <f>ATAN2(R251,S251)/$AB$1+180</f>
        <v>330.60389711369533</v>
      </c>
      <c r="R251">
        <f>-F251*SIN(M251*$AB$1)*COS(N251*$AB$1)-G251*SIN($AB$1*M251)*SIN($AB$1*N251)+H251*COS($AB$1*M251)</f>
        <v>-8.9862383850560406</v>
      </c>
      <c r="S251">
        <f>-F251*SIN($AB$1*N251)+G251*COS($AB$1*N251)</f>
        <v>5.0626798510755613</v>
      </c>
      <c r="T251">
        <f>-F251*COS($AB$1*M251)*COS(N251*$AB$1)-G251*COS($AB$1*M251)*SIN($AB$1*N251)-H251*SIN($AB$1*M251)</f>
        <v>7.7586591890905279</v>
      </c>
      <c r="W251">
        <f t="shared" si="7"/>
        <v>1</v>
      </c>
    </row>
    <row r="252" spans="1:23">
      <c r="A252" t="s">
        <v>2255</v>
      </c>
      <c r="B252" t="s">
        <v>154</v>
      </c>
      <c r="C252" t="s">
        <v>326</v>
      </c>
      <c r="D252">
        <v>40.700000000000003</v>
      </c>
      <c r="I252" t="s">
        <v>2072</v>
      </c>
      <c r="J252" s="36">
        <v>0.41</v>
      </c>
      <c r="K252" s="5" t="str">
        <f>RIGHTB(B252,1)</f>
        <v>N</v>
      </c>
      <c r="L252" s="5" t="str">
        <f>RIGHTB(C252,1)</f>
        <v>W</v>
      </c>
      <c r="M252" s="6" t="str">
        <f>IF(AND(K252="S",LEN(B252)&gt;4),-LEFT(B252,4),IF(AND(K252="S",LEN(B252)=4),-LEFT(B252,3),IF(AND(K252="N",LEN(B252)=4),LEFT(B252,3),LEFT(B252,4))))</f>
        <v>36.4</v>
      </c>
      <c r="N252" s="6">
        <f>IF(AND(L252="W",LEN(C252)=6),-LEFT(C252,5), IF(AND(L252="W",LEN(C252)=5),-LEFT(C252,4), IF(AND(L252="W",LEN(C252)=4), -LEFT(C252,3), IF(AND(L252="E", LEN(C252)=6),LEFT(C252,5), IF(AND(L252="E",LEN(C252)=5), LEFT(C252,4), IF(AND(L252="E",LEN(C252)=4),LEFT(C252,3) ))))))</f>
        <v>-160.4</v>
      </c>
      <c r="O252">
        <f>(F252^2+G252^2+H252^2)^0.5</f>
        <v>0</v>
      </c>
      <c r="P252" t="e">
        <f>ATAN((R252^2+S252^2)^0.5/T252)/$AB$1</f>
        <v>#DIV/0!</v>
      </c>
      <c r="Q252" t="e">
        <f>ATAN2(R252,S252)/$AB$1+180</f>
        <v>#DIV/0!</v>
      </c>
      <c r="R252">
        <f>-F252*SIN(M252*$AB$1)*COS(N252*$AB$1)-G252*SIN($AB$1*M252)*SIN($AB$1*N252)+H252*COS($AB$1*M252)</f>
        <v>0</v>
      </c>
      <c r="S252">
        <f>-F252*SIN($AB$1*N252)+G252*COS($AB$1*N252)</f>
        <v>0</v>
      </c>
      <c r="T252">
        <f>-F252*COS($AB$1*M252)*COS(N252*$AB$1)-G252*COS($AB$1*M252)*SIN($AB$1*N252)-H252*SIN($AB$1*M252)</f>
        <v>0</v>
      </c>
      <c r="W252">
        <f t="shared" si="7"/>
        <v>0</v>
      </c>
    </row>
    <row r="253" spans="1:23">
      <c r="A253" t="s">
        <v>2146</v>
      </c>
      <c r="B253" t="s">
        <v>177</v>
      </c>
      <c r="C253" t="s">
        <v>178</v>
      </c>
      <c r="D253">
        <v>61</v>
      </c>
      <c r="I253" t="s">
        <v>2072</v>
      </c>
      <c r="J253" s="36">
        <v>0.41</v>
      </c>
      <c r="K253" s="5" t="str">
        <f>RIGHTB(B253,1)</f>
        <v>S</v>
      </c>
      <c r="L253" s="5" t="str">
        <f>RIGHTB(C253,1)</f>
        <v>E</v>
      </c>
      <c r="M253" s="6">
        <f>IF(AND(K253="S",LEN(B253)&gt;4),-LEFT(B253,4),IF(AND(K253="S",LEN(B253)=4),-LEFT(B253,3),IF(AND(K253="N",LEN(B253)=4),LEFT(B253,3),LEFT(B253,4))))</f>
        <v>-31.7</v>
      </c>
      <c r="N253" s="6" t="str">
        <f>IF(AND(L253="W",LEN(C253)=6),-LEFT(C253,5), IF(AND(L253="W",LEN(C253)=5),-LEFT(C253,4), IF(AND(L253="W",LEN(C253)=4), -LEFT(C253,3), IF(AND(L253="E", LEN(C253)=6),LEFT(C253,5), IF(AND(L253="E",LEN(C253)=5), LEFT(C253,4), IF(AND(L253="E",LEN(C253)=4),LEFT(C253,3) ))))))</f>
        <v>54.9</v>
      </c>
      <c r="O253">
        <f>(F253^2+G253^2+H253^2)^0.5</f>
        <v>0</v>
      </c>
      <c r="P253" t="e">
        <f>ATAN((R253^2+S253^2)^0.5/T253)/$AB$1</f>
        <v>#DIV/0!</v>
      </c>
      <c r="Q253" t="e">
        <f>ATAN2(R253,S253)/$AB$1+180</f>
        <v>#DIV/0!</v>
      </c>
      <c r="R253">
        <f>-F253*SIN(M253*$AB$1)*COS(N253*$AB$1)-G253*SIN($AB$1*M253)*SIN($AB$1*N253)+H253*COS($AB$1*M253)</f>
        <v>0</v>
      </c>
      <c r="S253">
        <f>-F253*SIN($AB$1*N253)+G253*COS($AB$1*N253)</f>
        <v>0</v>
      </c>
      <c r="T253">
        <f>-F253*COS($AB$1*M253)*COS(N253*$AB$1)-G253*COS($AB$1*M253)*SIN($AB$1*N253)-H253*SIN($AB$1*M253)</f>
        <v>0</v>
      </c>
      <c r="W253">
        <f t="shared" si="7"/>
        <v>0</v>
      </c>
    </row>
    <row r="254" spans="1:23">
      <c r="A254" t="s">
        <v>2071</v>
      </c>
      <c r="B254" t="s">
        <v>943</v>
      </c>
      <c r="C254" t="s">
        <v>944</v>
      </c>
      <c r="D254">
        <v>29.6</v>
      </c>
      <c r="I254" t="s">
        <v>2072</v>
      </c>
      <c r="J254" s="36">
        <v>0.41</v>
      </c>
      <c r="K254" s="5" t="str">
        <f>RIGHTB(B254,1)</f>
        <v>S</v>
      </c>
      <c r="L254" s="5" t="str">
        <f>RIGHTB(C254,1)</f>
        <v>E</v>
      </c>
      <c r="M254" s="6">
        <f>IF(AND(K254="S",LEN(B254)&gt;4),-LEFT(B254,4),IF(AND(K254="S",LEN(B254)=4),-LEFT(B254,3),IF(AND(K254="N",LEN(B254)=4),LEFT(B254,3),LEFT(B254,4))))</f>
        <v>-18.5</v>
      </c>
      <c r="N254" s="6" t="str">
        <f>IF(AND(L254="W",LEN(C254)=6),-LEFT(C254,5), IF(AND(L254="W",LEN(C254)=5),-LEFT(C254,4), IF(AND(L254="W",LEN(C254)=4), -LEFT(C254,3), IF(AND(L254="E", LEN(C254)=6),LEFT(C254,5), IF(AND(L254="E",LEN(C254)=5), LEFT(C254,4), IF(AND(L254="E",LEN(C254)=4),LEFT(C254,3) ))))))</f>
        <v>141.8</v>
      </c>
      <c r="O254">
        <f>(F254^2+G254^2+H254^2)^0.5</f>
        <v>0</v>
      </c>
      <c r="P254" t="e">
        <f>ATAN((R254^2+S254^2)^0.5/T254)/$AB$1</f>
        <v>#DIV/0!</v>
      </c>
      <c r="Q254" t="e">
        <f>ATAN2(R254,S254)/$AB$1+180</f>
        <v>#DIV/0!</v>
      </c>
      <c r="R254">
        <f>-F254*SIN(M254*$AB$1)*COS(N254*$AB$1)-G254*SIN($AB$1*M254)*SIN($AB$1*N254)+H254*COS($AB$1*M254)</f>
        <v>0</v>
      </c>
      <c r="S254">
        <f>-F254*SIN($AB$1*N254)+G254*COS($AB$1*N254)</f>
        <v>0</v>
      </c>
      <c r="T254">
        <f>-F254*COS($AB$1*M254)*COS(N254*$AB$1)-G254*COS($AB$1*M254)*SIN($AB$1*N254)-H254*SIN($AB$1*M254)</f>
        <v>0</v>
      </c>
      <c r="W254">
        <f t="shared" si="7"/>
        <v>0</v>
      </c>
    </row>
    <row r="255" spans="1:23">
      <c r="A255" t="s">
        <v>1596</v>
      </c>
      <c r="B255" t="s">
        <v>22</v>
      </c>
      <c r="C255" t="s">
        <v>23</v>
      </c>
      <c r="D255">
        <v>36</v>
      </c>
      <c r="E255">
        <v>17.5</v>
      </c>
      <c r="F255">
        <v>-10.7</v>
      </c>
      <c r="G255">
        <v>-7.6</v>
      </c>
      <c r="H255">
        <v>11.6</v>
      </c>
      <c r="I255" t="s">
        <v>2038</v>
      </c>
      <c r="J255" s="36">
        <v>0.41</v>
      </c>
      <c r="K255" s="5" t="str">
        <f>RIGHTB(B255,1)</f>
        <v>N</v>
      </c>
      <c r="L255" s="5" t="str">
        <f>RIGHTB(C255,1)</f>
        <v>E</v>
      </c>
      <c r="M255" s="6" t="str">
        <f>IF(AND(K255="S",LEN(B255)&gt;4),-LEFT(B255,4),IF(AND(K255="S",LEN(B255)=4),-LEFT(B255,3),IF(AND(K255="N",LEN(B255)=4),LEFT(B255,3),LEFT(B255,4))))</f>
        <v>2.0</v>
      </c>
      <c r="N255" s="6" t="str">
        <f>IF(AND(L255="W",LEN(C255)=6),-LEFT(C255,5), IF(AND(L255="W",LEN(C255)=5),-LEFT(C255,4), IF(AND(L255="W",LEN(C255)=4), -LEFT(C255,3), IF(AND(L255="E", LEN(C255)=6),LEFT(C255,5), IF(AND(L255="E",LEN(C255)=5), LEFT(C255,4), IF(AND(L255="E",LEN(C255)=4),LEFT(C255,3) ))))))</f>
        <v>28.8</v>
      </c>
      <c r="O255">
        <f>(F255^2+G255^2+H255^2)^0.5</f>
        <v>17.515992692393997</v>
      </c>
      <c r="P255">
        <f>ATAN((R255^2+S255^2)^0.5/T255)/$AB$1</f>
        <v>43.881764462325251</v>
      </c>
      <c r="Q255">
        <f>ATAN2(R255,S255)/$AB$1+180</f>
        <v>172.87885547345115</v>
      </c>
      <c r="R255">
        <f>-F255*SIN(M255*$AB$1)*COS(N255*$AB$1)-G255*SIN($AB$1*M255)*SIN($AB$1*N255)+H255*COS($AB$1*M255)</f>
        <v>12.047946579558813</v>
      </c>
      <c r="S255">
        <f>-F255*SIN($AB$1*N255)+G255*COS($AB$1*N255)</f>
        <v>-1.505166455632323</v>
      </c>
      <c r="T255">
        <f>-F255*COS($AB$1*M255)*COS(N255*$AB$1)-G255*COS($AB$1*M255)*SIN($AB$1*N255)-H255*SIN($AB$1*M255)</f>
        <v>12.625032956667331</v>
      </c>
      <c r="W255">
        <f t="shared" si="7"/>
        <v>1</v>
      </c>
    </row>
    <row r="256" spans="1:23">
      <c r="A256" t="s">
        <v>1950</v>
      </c>
      <c r="B256" t="s">
        <v>610</v>
      </c>
      <c r="C256" t="s">
        <v>611</v>
      </c>
      <c r="D256">
        <v>42</v>
      </c>
      <c r="I256" t="s">
        <v>1951</v>
      </c>
      <c r="J256" s="36">
        <v>0.41</v>
      </c>
      <c r="K256" s="5" t="str">
        <f>RIGHTB(B256,1)</f>
        <v>S</v>
      </c>
      <c r="L256" s="5" t="str">
        <f>RIGHTB(C256,1)</f>
        <v>E</v>
      </c>
      <c r="M256" s="6">
        <f>IF(AND(K256="S",LEN(B256)&gt;4),-LEFT(B256,4),IF(AND(K256="S",LEN(B256)=4),-LEFT(B256,3),IF(AND(K256="N",LEN(B256)=4),LEFT(B256,3),LEFT(B256,4))))</f>
        <v>-56.9</v>
      </c>
      <c r="N256" s="6" t="str">
        <f>IF(AND(L256="W",LEN(C256)=6),-LEFT(C256,5), IF(AND(L256="W",LEN(C256)=5),-LEFT(C256,4), IF(AND(L256="W",LEN(C256)=4), -LEFT(C256,3), IF(AND(L256="E", LEN(C256)=6),LEFT(C256,5), IF(AND(L256="E",LEN(C256)=5), LEFT(C256,4), IF(AND(L256="E",LEN(C256)=4),LEFT(C256,3) ))))))</f>
        <v>162.2</v>
      </c>
      <c r="O256">
        <f>(F256^2+G256^2+H256^2)^0.5</f>
        <v>0</v>
      </c>
      <c r="P256" t="e">
        <f>ATAN((R256^2+S256^2)^0.5/T256)/$AB$1</f>
        <v>#DIV/0!</v>
      </c>
      <c r="Q256" t="e">
        <f>ATAN2(R256,S256)/$AB$1+180</f>
        <v>#DIV/0!</v>
      </c>
      <c r="R256">
        <f>-F256*SIN(M256*$AB$1)*COS(N256*$AB$1)-G256*SIN($AB$1*M256)*SIN($AB$1*N256)+H256*COS($AB$1*M256)</f>
        <v>0</v>
      </c>
      <c r="S256">
        <f>-F256*SIN($AB$1*N256)+G256*COS($AB$1*N256)</f>
        <v>0</v>
      </c>
      <c r="T256">
        <f>-F256*COS($AB$1*M256)*COS(N256*$AB$1)-G256*COS($AB$1*M256)*SIN($AB$1*N256)-H256*SIN($AB$1*M256)</f>
        <v>0</v>
      </c>
      <c r="W256">
        <f t="shared" si="7"/>
        <v>0</v>
      </c>
    </row>
    <row r="257" spans="1:23">
      <c r="A257" t="s">
        <v>1769</v>
      </c>
      <c r="B257" t="s">
        <v>730</v>
      </c>
      <c r="C257" t="s">
        <v>731</v>
      </c>
      <c r="D257">
        <v>31.1</v>
      </c>
      <c r="E257">
        <v>18.100000000000001</v>
      </c>
      <c r="F257">
        <v>12.7</v>
      </c>
      <c r="G257">
        <v>-4.7</v>
      </c>
      <c r="H257">
        <v>12</v>
      </c>
      <c r="I257" t="s">
        <v>1770</v>
      </c>
      <c r="J257" s="36">
        <v>0.41</v>
      </c>
      <c r="K257" s="5" t="str">
        <f>RIGHTB(B257,1)</f>
        <v>S</v>
      </c>
      <c r="L257" s="5" t="str">
        <f>RIGHTB(C257,1)</f>
        <v>E</v>
      </c>
      <c r="M257" s="6">
        <f>IF(AND(K257="S",LEN(B257)&gt;4),-LEFT(B257,4),IF(AND(K257="S",LEN(B257)=4),-LEFT(B257,3),IF(AND(K257="N",LEN(B257)=4),LEFT(B257,3),LEFT(B257,4))))</f>
        <v>-48.6</v>
      </c>
      <c r="N257" s="6" t="str">
        <f>IF(AND(L257="W",LEN(C257)=6),-LEFT(C257,5), IF(AND(L257="W",LEN(C257)=5),-LEFT(C257,4), IF(AND(L257="W",LEN(C257)=4), -LEFT(C257,3), IF(AND(L257="E", LEN(C257)=6),LEFT(C257,5), IF(AND(L257="E",LEN(C257)=5), LEFT(C257,4), IF(AND(L257="E",LEN(C257)=4),LEFT(C257,3) ))))))</f>
        <v>90.4</v>
      </c>
      <c r="O257">
        <f>(F257^2+G257^2+H257^2)^0.5</f>
        <v>18.093645293306707</v>
      </c>
      <c r="P257">
        <f>ATAN((R257^2+S257^2)^0.5/T257)/$AB$1</f>
        <v>47.739348800957586</v>
      </c>
      <c r="Q257">
        <f>ATAN2(R257,S257)/$AB$1+180</f>
        <v>108.92816613538547</v>
      </c>
      <c r="R257">
        <f>-F257*SIN(M257*$AB$1)*COS(N257*$AB$1)-G257*SIN($AB$1*M257)*SIN($AB$1*N257)+H257*COS($AB$1*M257)</f>
        <v>4.3437999198347654</v>
      </c>
      <c r="S257">
        <f>-F257*SIN($AB$1*N257)+G257*COS($AB$1*N257)</f>
        <v>-12.666878586774038</v>
      </c>
      <c r="T257">
        <f>-F257*COS($AB$1*M257)*COS(N257*$AB$1)-G257*COS($AB$1*M257)*SIN($AB$1*N257)-H257*SIN($AB$1*M257)</f>
        <v>12.168056094724777</v>
      </c>
      <c r="W257">
        <f t="shared" si="7"/>
        <v>1</v>
      </c>
    </row>
    <row r="258" spans="1:23">
      <c r="A258" t="s">
        <v>2515</v>
      </c>
      <c r="B258" t="s">
        <v>1067</v>
      </c>
      <c r="C258" t="s">
        <v>1068</v>
      </c>
      <c r="I258" t="s">
        <v>2150</v>
      </c>
      <c r="J258">
        <v>0.4</v>
      </c>
      <c r="K258" s="5" t="str">
        <f>RIGHTB(B258,1)</f>
        <v>S</v>
      </c>
      <c r="L258" s="5" t="str">
        <f>RIGHTB(C258,1)</f>
        <v>E</v>
      </c>
      <c r="M258" s="6">
        <f>IF(AND(K258="S",LEN(B258)&gt;4),-LEFT(B258,4),IF(AND(K258="S",LEN(B258)=4),-LEFT(B258,3),IF(AND(K258="N",LEN(B258)=4),LEFT(B258,3),LEFT(B258,4))))</f>
        <v>-59.9</v>
      </c>
      <c r="N258" s="6" t="str">
        <f>IF(AND(L258="W",LEN(C258)=6),-LEFT(C258,5), IF(AND(L258="W",LEN(C258)=5),-LEFT(C258,4), IF(AND(L258="W",LEN(C258)=4), -LEFT(C258,3), IF(AND(L258="E", LEN(C258)=6),LEFT(C258,5), IF(AND(L258="E",LEN(C258)=5), LEFT(C258,4), IF(AND(L258="E",LEN(C258)=4),LEFT(C258,3) ))))))</f>
        <v>41.0</v>
      </c>
      <c r="O258">
        <f>(F258^2+G258^2+H258^2)^0.5</f>
        <v>0</v>
      </c>
      <c r="P258" t="e">
        <f>ATAN((R258^2+S258^2)^0.5/T258)/$AB$1</f>
        <v>#DIV/0!</v>
      </c>
      <c r="Q258" t="e">
        <f>ATAN2(R258,S258)/$AB$1+180</f>
        <v>#DIV/0!</v>
      </c>
      <c r="R258">
        <f>-F258*SIN(M258*$AB$1)*COS(N258*$AB$1)-G258*SIN($AB$1*M258)*SIN($AB$1*N258)+H258*COS($AB$1*M258)</f>
        <v>0</v>
      </c>
      <c r="S258">
        <f>-F258*SIN($AB$1*N258)+G258*COS($AB$1*N258)</f>
        <v>0</v>
      </c>
      <c r="T258">
        <f>-F258*COS($AB$1*M258)*COS(N258*$AB$1)-G258*COS($AB$1*M258)*SIN($AB$1*N258)-H258*SIN($AB$1*M258)</f>
        <v>0</v>
      </c>
      <c r="W258">
        <f t="shared" si="7"/>
        <v>0</v>
      </c>
    </row>
    <row r="259" spans="1:23">
      <c r="A259" t="s">
        <v>2385</v>
      </c>
      <c r="B259" t="s">
        <v>962</v>
      </c>
      <c r="C259" t="s">
        <v>963</v>
      </c>
      <c r="D259">
        <v>16.7</v>
      </c>
      <c r="I259" t="s">
        <v>1947</v>
      </c>
      <c r="J259">
        <v>0.4</v>
      </c>
      <c r="K259" s="5" t="str">
        <f>RIGHTB(B259,1)</f>
        <v>S</v>
      </c>
      <c r="L259" s="5" t="str">
        <f>RIGHTB(C259,1)</f>
        <v>W</v>
      </c>
      <c r="M259" s="6">
        <f>IF(AND(K259="S",LEN(B259)&gt;4),-LEFT(B259,4),IF(AND(K259="S",LEN(B259)=4),-LEFT(B259,3),IF(AND(K259="N",LEN(B259)=4),LEFT(B259,3),LEFT(B259,4))))</f>
        <v>-36.299999999999997</v>
      </c>
      <c r="N259" s="6">
        <f>IF(AND(L259="W",LEN(C259)=6),-LEFT(C259,5), IF(AND(L259="W",LEN(C259)=5),-LEFT(C259,4), IF(AND(L259="W",LEN(C259)=4), -LEFT(C259,3), IF(AND(L259="E", LEN(C259)=6),LEFT(C259,5), IF(AND(L259="E",LEN(C259)=5), LEFT(C259,4), IF(AND(L259="E",LEN(C259)=4),LEFT(C259,3) ))))))</f>
        <v>-80.5</v>
      </c>
      <c r="O259">
        <f>(F259^2+G259^2+H259^2)^0.5</f>
        <v>0</v>
      </c>
      <c r="P259" t="e">
        <f>ATAN((R259^2+S259^2)^0.5/T259)/$AB$1</f>
        <v>#DIV/0!</v>
      </c>
      <c r="Q259" t="e">
        <f>ATAN2(R259,S259)/$AB$1+180</f>
        <v>#DIV/0!</v>
      </c>
      <c r="R259">
        <f>-F259*SIN(M259*$AB$1)*COS(N259*$AB$1)-G259*SIN($AB$1*M259)*SIN($AB$1*N259)+H259*COS($AB$1*M259)</f>
        <v>0</v>
      </c>
      <c r="S259">
        <f>-F259*SIN($AB$1*N259)+G259*COS($AB$1*N259)</f>
        <v>0</v>
      </c>
      <c r="T259">
        <f>-F259*COS($AB$1*M259)*COS(N259*$AB$1)-G259*COS($AB$1*M259)*SIN($AB$1*N259)-H259*SIN($AB$1*M259)</f>
        <v>0</v>
      </c>
      <c r="W259">
        <f t="shared" si="7"/>
        <v>0</v>
      </c>
    </row>
    <row r="260" spans="1:23">
      <c r="A260" t="s">
        <v>2302</v>
      </c>
      <c r="B260" t="s">
        <v>395</v>
      </c>
      <c r="C260" t="s">
        <v>396</v>
      </c>
      <c r="I260" t="s">
        <v>2040</v>
      </c>
      <c r="J260">
        <v>0.4</v>
      </c>
      <c r="K260" s="5" t="str">
        <f>RIGHTB(B260,1)</f>
        <v>S</v>
      </c>
      <c r="L260" s="5" t="str">
        <f>RIGHTB(C260,1)</f>
        <v>W</v>
      </c>
      <c r="M260" s="6">
        <f>IF(AND(K260="S",LEN(B260)&gt;4),-LEFT(B260,4),IF(AND(K260="S",LEN(B260)=4),-LEFT(B260,3),IF(AND(K260="N",LEN(B260)=4),LEFT(B260,3),LEFT(B260,4))))</f>
        <v>-61.6</v>
      </c>
      <c r="N260" s="6">
        <f>IF(AND(L260="W",LEN(C260)=6),-LEFT(C260,5), IF(AND(L260="W",LEN(C260)=5),-LEFT(C260,4), IF(AND(L260="W",LEN(C260)=4), -LEFT(C260,3), IF(AND(L260="E", LEN(C260)=6),LEFT(C260,5), IF(AND(L260="E",LEN(C260)=5), LEFT(C260,4), IF(AND(L260="E",LEN(C260)=4),LEFT(C260,3) ))))))</f>
        <v>-158.9</v>
      </c>
      <c r="O260">
        <f>(F260^2+G260^2+H260^2)^0.5</f>
        <v>0</v>
      </c>
      <c r="P260" t="e">
        <f>ATAN((R260^2+S260^2)^0.5/T260)/$AB$1</f>
        <v>#DIV/0!</v>
      </c>
      <c r="Q260" t="e">
        <f>ATAN2(R260,S260)/$AB$1+180</f>
        <v>#DIV/0!</v>
      </c>
      <c r="R260">
        <f>-F260*SIN(M260*$AB$1)*COS(N260*$AB$1)-G260*SIN($AB$1*M260)*SIN($AB$1*N260)+H260*COS($AB$1*M260)</f>
        <v>0</v>
      </c>
      <c r="S260">
        <f>-F260*SIN($AB$1*N260)+G260*COS($AB$1*N260)</f>
        <v>0</v>
      </c>
      <c r="T260">
        <f>-F260*COS($AB$1*M260)*COS(N260*$AB$1)-G260*COS($AB$1*M260)*SIN($AB$1*N260)-H260*SIN($AB$1*M260)</f>
        <v>0</v>
      </c>
      <c r="W260">
        <f t="shared" si="7"/>
        <v>0</v>
      </c>
    </row>
    <row r="261" spans="1:23">
      <c r="A261" t="s">
        <v>2149</v>
      </c>
      <c r="B261" t="s">
        <v>947</v>
      </c>
      <c r="C261" t="s">
        <v>948</v>
      </c>
      <c r="D261">
        <v>36.1</v>
      </c>
      <c r="I261" t="s">
        <v>2150</v>
      </c>
      <c r="J261">
        <v>0.4</v>
      </c>
      <c r="K261" s="5" t="str">
        <f>RIGHTB(B261,1)</f>
        <v>S</v>
      </c>
      <c r="L261" s="5" t="str">
        <f>RIGHTB(C261,1)</f>
        <v>E</v>
      </c>
      <c r="M261" s="6">
        <f>IF(AND(K261="S",LEN(B261)&gt;4),-LEFT(B261,4),IF(AND(K261="S",LEN(B261)=4),-LEFT(B261,3),IF(AND(K261="N",LEN(B261)=4),LEFT(B261,3),LEFT(B261,4))))</f>
        <v>-30.2</v>
      </c>
      <c r="N261" s="6" t="str">
        <f>IF(AND(L261="W",LEN(C261)=6),-LEFT(C261,5), IF(AND(L261="W",LEN(C261)=5),-LEFT(C261,4), IF(AND(L261="W",LEN(C261)=4), -LEFT(C261,3), IF(AND(L261="E", LEN(C261)=6),LEFT(C261,5), IF(AND(L261="E",LEN(C261)=5), LEFT(C261,4), IF(AND(L261="E",LEN(C261)=4),LEFT(C261,3) ))))))</f>
        <v>52.6</v>
      </c>
      <c r="O261">
        <f>(F261^2+G261^2+H261^2)^0.5</f>
        <v>0</v>
      </c>
      <c r="P261" t="e">
        <f>ATAN((R261^2+S261^2)^0.5/T261)/$AB$1</f>
        <v>#DIV/0!</v>
      </c>
      <c r="Q261" t="e">
        <f>ATAN2(R261,S261)/$AB$1+180</f>
        <v>#DIV/0!</v>
      </c>
      <c r="R261">
        <f>-F261*SIN(M261*$AB$1)*COS(N261*$AB$1)-G261*SIN($AB$1*M261)*SIN($AB$1*N261)+H261*COS($AB$1*M261)</f>
        <v>0</v>
      </c>
      <c r="S261">
        <f>-F261*SIN($AB$1*N261)+G261*COS($AB$1*N261)</f>
        <v>0</v>
      </c>
      <c r="T261">
        <f>-F261*COS($AB$1*M261)*COS(N261*$AB$1)-G261*COS($AB$1*M261)*SIN($AB$1*N261)-H261*SIN($AB$1*M261)</f>
        <v>0</v>
      </c>
      <c r="W261">
        <f t="shared" si="7"/>
        <v>0</v>
      </c>
    </row>
    <row r="262" spans="1:23">
      <c r="A262" t="s">
        <v>1603</v>
      </c>
      <c r="B262" t="s">
        <v>54</v>
      </c>
      <c r="C262" t="s">
        <v>55</v>
      </c>
      <c r="D262">
        <v>30.8</v>
      </c>
      <c r="E262">
        <v>18</v>
      </c>
      <c r="F262">
        <v>2.9</v>
      </c>
      <c r="G262">
        <v>13.4</v>
      </c>
      <c r="H262">
        <v>-12.5</v>
      </c>
      <c r="I262" t="s">
        <v>2040</v>
      </c>
      <c r="J262">
        <v>0.4</v>
      </c>
      <c r="K262" s="5" t="str">
        <f>RIGHTB(B262,1)</f>
        <v>S</v>
      </c>
      <c r="L262" s="5" t="str">
        <f>RIGHTB(C262,1)</f>
        <v>W</v>
      </c>
      <c r="M262" s="6">
        <f>IF(AND(K262="S",LEN(B262)&gt;4),-LEFT(B262,4),IF(AND(K262="S",LEN(B262)=4),-LEFT(B262,3),IF(AND(K262="N",LEN(B262)=4),LEFT(B262,3),LEFT(B262,4))))</f>
        <v>-39.4</v>
      </c>
      <c r="N262" s="6">
        <f>IF(AND(L262="W",LEN(C262)=6),-LEFT(C262,5), IF(AND(L262="W",LEN(C262)=5),-LEFT(C262,4), IF(AND(L262="W",LEN(C262)=4), -LEFT(C262,3), IF(AND(L262="E", LEN(C262)=6),LEFT(C262,5), IF(AND(L262="E",LEN(C262)=5), LEFT(C262,4), IF(AND(L262="E",LEN(C262)=4),LEFT(C262,3) ))))))</f>
        <v>-95.9</v>
      </c>
      <c r="O262">
        <f>(F262^2+G262^2+H262^2)^0.5</f>
        <v>18.553166845581917</v>
      </c>
      <c r="P262">
        <f>ATAN((R262^2+S262^2)^0.5/T262)/$AB$1</f>
        <v>81.956659458031552</v>
      </c>
      <c r="Q262">
        <f>ATAN2(R262,S262)/$AB$1+180</f>
        <v>355.29388358956601</v>
      </c>
      <c r="R262">
        <f>-F262*SIN(M262*$AB$1)*COS(N262*$AB$1)-G262*SIN($AB$1*M262)*SIN($AB$1*N262)+H262*COS($AB$1*M262)</f>
        <v>-18.308716068082099</v>
      </c>
      <c r="S262">
        <f>-F262*SIN($AB$1*N262)+G262*COS($AB$1*N262)</f>
        <v>1.5072181773426159</v>
      </c>
      <c r="T262">
        <f>-F262*COS($AB$1*M262)*COS(N262*$AB$1)-G262*COS($AB$1*M262)*SIN($AB$1*N262)-H262*SIN($AB$1*M262)</f>
        <v>2.5959987103695479</v>
      </c>
      <c r="W262">
        <f t="shared" si="7"/>
        <v>1</v>
      </c>
    </row>
    <row r="263" spans="1:23">
      <c r="A263" t="s">
        <v>2039</v>
      </c>
      <c r="B263" t="s">
        <v>24</v>
      </c>
      <c r="C263" t="s">
        <v>25</v>
      </c>
      <c r="D263">
        <v>45.5</v>
      </c>
      <c r="E263">
        <v>35.700000000000003</v>
      </c>
      <c r="F263">
        <v>-35.4</v>
      </c>
      <c r="G263">
        <v>1.8</v>
      </c>
      <c r="H263">
        <v>-4.4000000000000004</v>
      </c>
      <c r="I263" t="s">
        <v>2040</v>
      </c>
      <c r="J263">
        <v>0.4</v>
      </c>
      <c r="K263" s="5" t="str">
        <f>RIGHTB(B263,1)</f>
        <v>N</v>
      </c>
      <c r="L263" s="5" t="str">
        <f>RIGHTB(C263,1)</f>
        <v>E</v>
      </c>
      <c r="M263" s="6" t="str">
        <f>IF(AND(K263="S",LEN(B263)&gt;4),-LEFT(B263,4),IF(AND(K263="S",LEN(B263)=4),-LEFT(B263,3),IF(AND(K263="N",LEN(B263)=4),LEFT(B263,3),LEFT(B263,4))))</f>
        <v>45.7</v>
      </c>
      <c r="N263" s="6" t="str">
        <f>IF(AND(L263="W",LEN(C263)=6),-LEFT(C263,5), IF(AND(L263="W",LEN(C263)=5),-LEFT(C263,4), IF(AND(L263="W",LEN(C263)=4), -LEFT(C263,3), IF(AND(L263="E", LEN(C263)=6),LEFT(C263,5), IF(AND(L263="E",LEN(C263)=5), LEFT(C263,4), IF(AND(L263="E",LEN(C263)=4),LEFT(C263,3) ))))))</f>
        <v>26.9</v>
      </c>
      <c r="O263">
        <f>(F263^2+G263^2+H263^2)^0.5</f>
        <v>35.717782685939504</v>
      </c>
      <c r="P263">
        <f>ATAN((R263^2+S263^2)^0.5/T263)/$AB$1</f>
        <v>46.405972130264843</v>
      </c>
      <c r="Q263">
        <f>ATAN2(R263,S263)/$AB$1+180</f>
        <v>222.93713408068274</v>
      </c>
      <c r="R263">
        <f>-F263*SIN(M263*$AB$1)*COS(N263*$AB$1)-G263*SIN($AB$1*M263)*SIN($AB$1*N263)+H263*COS($AB$1*M263)</f>
        <v>18.93828174295583</v>
      </c>
      <c r="S263">
        <f>-F263*SIN($AB$1*N263)+G263*COS($AB$1*N263)</f>
        <v>17.621424262513784</v>
      </c>
      <c r="T263">
        <f>-F263*COS($AB$1*M263)*COS(N263*$AB$1)-G263*COS($AB$1*M263)*SIN($AB$1*N263)-H263*SIN($AB$1*M263)</f>
        <v>24.628984785916703</v>
      </c>
      <c r="W263">
        <f t="shared" si="7"/>
        <v>1</v>
      </c>
    </row>
    <row r="264" spans="1:23">
      <c r="A264" t="s">
        <v>1577</v>
      </c>
      <c r="B264" t="s">
        <v>602</v>
      </c>
      <c r="C264" t="s">
        <v>603</v>
      </c>
      <c r="D264">
        <v>30.6</v>
      </c>
      <c r="E264">
        <v>17.399999999999999</v>
      </c>
      <c r="F264">
        <v>9.1</v>
      </c>
      <c r="G264">
        <v>-11.2</v>
      </c>
      <c r="H264">
        <v>9.6999999999999993</v>
      </c>
      <c r="I264" t="s">
        <v>1947</v>
      </c>
      <c r="J264">
        <v>0.4</v>
      </c>
      <c r="K264" s="5" t="str">
        <f>RIGHTB(B264,1)</f>
        <v>S</v>
      </c>
      <c r="L264" s="5" t="str">
        <f>RIGHTB(C264,1)</f>
        <v>E</v>
      </c>
      <c r="M264" s="6">
        <f>IF(AND(K264="S",LEN(B264)&gt;4),-LEFT(B264,4),IF(AND(K264="S",LEN(B264)=4),-LEFT(B264,3),IF(AND(K264="N",LEN(B264)=4),LEFT(B264,3),LEFT(B264,4))))</f>
        <v>-15.2</v>
      </c>
      <c r="N264" s="6" t="str">
        <f>IF(AND(L264="W",LEN(C264)=6),-LEFT(C264,5), IF(AND(L264="W",LEN(C264)=5),-LEFT(C264,4), IF(AND(L264="W",LEN(C264)=4), -LEFT(C264,3), IF(AND(L264="E", LEN(C264)=6),LEFT(C264,5), IF(AND(L264="E",LEN(C264)=5), LEFT(C264,4), IF(AND(L264="E",LEN(C264)=4),LEFT(C264,3) ))))))</f>
        <v>80.3</v>
      </c>
      <c r="O264">
        <f>(F264^2+G264^2+H264^2)^0.5</f>
        <v>17.387926845946872</v>
      </c>
      <c r="P264">
        <f>ATAN((R264^2+S264^2)^0.5/T264)/$AB$1</f>
        <v>47.633168441946331</v>
      </c>
      <c r="Q264">
        <f>ATAN2(R264,S264)/$AB$1+180</f>
        <v>122.31743947609868</v>
      </c>
      <c r="R264">
        <f>-F264*SIN(M264*$AB$1)*COS(N264*$AB$1)-G264*SIN($AB$1*M264)*SIN($AB$1*N264)+H264*COS($AB$1*M264)</f>
        <v>6.8681256651575886</v>
      </c>
      <c r="S264">
        <f>-F264*SIN($AB$1*N264)+G264*COS($AB$1*N264)</f>
        <v>-10.85698262021741</v>
      </c>
      <c r="T264">
        <f>-F264*COS($AB$1*M264)*COS(N264*$AB$1)-G264*COS($AB$1*M264)*SIN($AB$1*N264)-H264*SIN($AB$1*M264)</f>
        <v>11.717285446377957</v>
      </c>
      <c r="W264">
        <f t="shared" si="7"/>
        <v>1</v>
      </c>
    </row>
    <row r="265" spans="1:23">
      <c r="A265" t="s">
        <v>1506</v>
      </c>
      <c r="B265" t="s">
        <v>728</v>
      </c>
      <c r="C265" t="s">
        <v>729</v>
      </c>
      <c r="D265">
        <v>40</v>
      </c>
      <c r="E265">
        <v>14.1</v>
      </c>
      <c r="F265">
        <v>-8.9</v>
      </c>
      <c r="G265">
        <v>6.3</v>
      </c>
      <c r="H265">
        <v>-9</v>
      </c>
      <c r="I265" t="s">
        <v>1755</v>
      </c>
      <c r="J265">
        <v>0.4</v>
      </c>
      <c r="K265" s="5" t="str">
        <f>RIGHTB(B265,1)</f>
        <v>N</v>
      </c>
      <c r="L265" s="5" t="str">
        <f>RIGHTB(C265,1)</f>
        <v>E</v>
      </c>
      <c r="M265" s="6" t="str">
        <f>IF(AND(K265="S",LEN(B265)&gt;4),-LEFT(B265,4),IF(AND(K265="S",LEN(B265)=4),-LEFT(B265,3),IF(AND(K265="N",LEN(B265)=4),LEFT(B265,3),LEFT(B265,4))))</f>
        <v>71.2</v>
      </c>
      <c r="N265" s="6" t="str">
        <f>IF(AND(L265="W",LEN(C265)=6),-LEFT(C265,5), IF(AND(L265="W",LEN(C265)=5),-LEFT(C265,4), IF(AND(L265="W",LEN(C265)=4), -LEFT(C265,3), IF(AND(L265="E", LEN(C265)=6),LEFT(C265,5), IF(AND(L265="E",LEN(C265)=5), LEFT(C265,4), IF(AND(L265="E",LEN(C265)=4),LEFT(C265,3) ))))))</f>
        <v>106.7</v>
      </c>
      <c r="O265">
        <f>(F265^2+G265^2+H265^2)^0.5</f>
        <v>14.138599647772759</v>
      </c>
      <c r="P265">
        <f>ATAN((R265^2+S265^2)^0.5/T265)/$AB$1</f>
        <v>65.998591609882197</v>
      </c>
      <c r="Q265">
        <f>ATAN2(R265,S265)/$AB$1+180</f>
        <v>328.67880646654214</v>
      </c>
      <c r="R265">
        <f>-F265*SIN(M265*$AB$1)*COS(N265*$AB$1)-G265*SIN($AB$1*M265)*SIN($AB$1*N265)+H265*COS($AB$1*M265)</f>
        <v>-11.033803229335227</v>
      </c>
      <c r="S265">
        <f>-F265*SIN($AB$1*N265)+G265*COS($AB$1*N265)</f>
        <v>6.7142489295274368</v>
      </c>
      <c r="T265">
        <f>-F265*COS($AB$1*M265)*COS(N265*$AB$1)-G265*COS($AB$1*M265)*SIN($AB$1*N265)-H265*SIN($AB$1*M265)</f>
        <v>5.7510040522200283</v>
      </c>
      <c r="W265">
        <f t="shared" si="7"/>
        <v>1</v>
      </c>
    </row>
    <row r="266" spans="1:23">
      <c r="A266" t="s">
        <v>1503</v>
      </c>
      <c r="B266" t="s">
        <v>709</v>
      </c>
      <c r="C266" t="s">
        <v>710</v>
      </c>
      <c r="D266">
        <v>28</v>
      </c>
      <c r="E266">
        <v>21.2</v>
      </c>
      <c r="F266">
        <v>-3.5</v>
      </c>
      <c r="G266">
        <v>-9</v>
      </c>
      <c r="H266">
        <v>-18.899999999999999</v>
      </c>
      <c r="I266" t="s">
        <v>1755</v>
      </c>
      <c r="J266">
        <v>0.4</v>
      </c>
      <c r="K266" s="5" t="str">
        <f>RIGHTB(B266,1)</f>
        <v>N</v>
      </c>
      <c r="L266" s="5" t="str">
        <f>RIGHTB(C266,1)</f>
        <v>W</v>
      </c>
      <c r="M266" s="6" t="str">
        <f>IF(AND(K266="S",LEN(B266)&gt;4),-LEFT(B266,4),IF(AND(K266="S",LEN(B266)=4),-LEFT(B266,3),IF(AND(K266="N",LEN(B266)=4),LEFT(B266,3),LEFT(B266,4))))</f>
        <v>53.9</v>
      </c>
      <c r="N266" s="6">
        <f>IF(AND(L266="W",LEN(C266)=6),-LEFT(C266,5), IF(AND(L266="W",LEN(C266)=5),-LEFT(C266,4), IF(AND(L266="W",LEN(C266)=4), -LEFT(C266,3), IF(AND(L266="E", LEN(C266)=6),LEFT(C266,5), IF(AND(L266="E",LEN(C266)=5), LEFT(C266,4), IF(AND(L266="E",LEN(C266)=4),LEFT(C266,3) ))))))</f>
        <v>-148</v>
      </c>
      <c r="O266">
        <f>(F266^2+G266^2+H266^2)^0.5</f>
        <v>21.224042970178889</v>
      </c>
      <c r="P266">
        <f>ATAN((R266^2+S266^2)^0.5/T266)/$AB$1</f>
        <v>59.687428767246551</v>
      </c>
      <c r="Q266">
        <f>ATAN2(R266,S266)/$AB$1+180</f>
        <v>341.61888489486512</v>
      </c>
      <c r="R266">
        <f>-F266*SIN(M266*$AB$1)*COS(N266*$AB$1)-G266*SIN($AB$1*M266)*SIN($AB$1*N266)+H266*COS($AB$1*M266)</f>
        <v>-17.387585787295727</v>
      </c>
      <c r="S266">
        <f>-F266*SIN($AB$1*N266)+G266*COS($AB$1*N266)</f>
        <v>5.7777154400203621</v>
      </c>
      <c r="T266">
        <f>-F266*COS($AB$1*M266)*COS(N266*$AB$1)-G266*COS($AB$1*M266)*SIN($AB$1*N266)-H266*SIN($AB$1*M266)</f>
        <v>10.712136331450507</v>
      </c>
      <c r="W266">
        <f t="shared" si="7"/>
        <v>1</v>
      </c>
    </row>
    <row r="267" spans="1:23">
      <c r="A267" t="s">
        <v>2611</v>
      </c>
      <c r="I267" t="s">
        <v>1813</v>
      </c>
      <c r="J267" s="36">
        <v>0.39</v>
      </c>
      <c r="K267" s="5" t="str">
        <f>RIGHTB(B267,1)</f>
        <v/>
      </c>
      <c r="L267" s="5" t="str">
        <f>RIGHTB(C267,1)</f>
        <v/>
      </c>
      <c r="M267" s="6" t="str">
        <f>IF(AND(K267="S",LEN(B267)&gt;4),-LEFT(B267,4),IF(AND(K267="S",LEN(B267)=4),-LEFT(B267,3),IF(AND(K267="N",LEN(B267)=4),LEFT(B267,3),LEFT(B267,4))))</f>
        <v/>
      </c>
      <c r="N267" s="6" t="b">
        <f>IF(AND(L267="W",LEN(C267)=6),-LEFT(C267,5), IF(AND(L267="W",LEN(C267)=5),-LEFT(C267,4), IF(AND(L267="W",LEN(C267)=4), -LEFT(C267,3), IF(AND(L267="E", LEN(C267)=6),LEFT(C267,5), IF(AND(L267="E",LEN(C267)=5), LEFT(C267,4), IF(AND(L267="E",LEN(C267)=4),LEFT(C267,3) ))))))</f>
        <v>0</v>
      </c>
      <c r="O267">
        <f>(F267^2+G267^2+H267^2)^0.5</f>
        <v>0</v>
      </c>
      <c r="P267" t="e">
        <f>ATAN((R267^2+S267^2)^0.5/T267)/$AB$1</f>
        <v>#VALUE!</v>
      </c>
      <c r="Q267" t="e">
        <f>ATAN2(R267,S267)/$AB$1+180</f>
        <v>#VALUE!</v>
      </c>
      <c r="R267" t="e">
        <f>-F267*SIN(M267*$AB$1)*COS(N267*$AB$1)-G267*SIN($AB$1*M267)*SIN($AB$1*N267)+H267*COS($AB$1*M267)</f>
        <v>#VALUE!</v>
      </c>
      <c r="S267">
        <f>-F267*SIN($AB$1*N267)+G267*COS($AB$1*N267)</f>
        <v>0</v>
      </c>
      <c r="T267" t="e">
        <f>-F267*COS($AB$1*M267)*COS(N267*$AB$1)-G267*COS($AB$1*M267)*SIN($AB$1*N267)-H267*SIN($AB$1*M267)</f>
        <v>#VALUE!</v>
      </c>
      <c r="W267">
        <f t="shared" si="7"/>
        <v>0</v>
      </c>
    </row>
    <row r="268" spans="1:23">
      <c r="A268" t="s">
        <v>2472</v>
      </c>
      <c r="B268" t="s">
        <v>1039</v>
      </c>
      <c r="C268" t="s">
        <v>1040</v>
      </c>
      <c r="D268">
        <v>63</v>
      </c>
      <c r="I268" t="s">
        <v>2473</v>
      </c>
      <c r="J268" s="36">
        <v>0.39</v>
      </c>
      <c r="K268" s="5" t="str">
        <f>RIGHTB(B268,1)</f>
        <v>S</v>
      </c>
      <c r="L268" s="5" t="str">
        <f>RIGHTB(C268,1)</f>
        <v>E</v>
      </c>
      <c r="M268" s="6">
        <f>IF(AND(K268="S",LEN(B268)&gt;4),-LEFT(B268,4),IF(AND(K268="S",LEN(B268)=4),-LEFT(B268,3),IF(AND(K268="N",LEN(B268)=4),LEFT(B268,3),LEFT(B268,4))))</f>
        <v>-28.2</v>
      </c>
      <c r="N268" s="6" t="str">
        <f>IF(AND(L268="W",LEN(C268)=6),-LEFT(C268,5), IF(AND(L268="W",LEN(C268)=5),-LEFT(C268,4), IF(AND(L268="W",LEN(C268)=4), -LEFT(C268,3), IF(AND(L268="E", LEN(C268)=6),LEFT(C268,5), IF(AND(L268="E",LEN(C268)=5), LEFT(C268,4), IF(AND(L268="E",LEN(C268)=4),LEFT(C268,3) ))))))</f>
        <v>3.2</v>
      </c>
      <c r="O268">
        <f>(F268^2+G268^2+H268^2)^0.5</f>
        <v>0</v>
      </c>
      <c r="P268" t="e">
        <f>ATAN((R268^2+S268^2)^0.5/T268)/$AB$1</f>
        <v>#DIV/0!</v>
      </c>
      <c r="Q268" t="e">
        <f>ATAN2(R268,S268)/$AB$1+180</f>
        <v>#DIV/0!</v>
      </c>
      <c r="R268">
        <f>-F268*SIN(M268*$AB$1)*COS(N268*$AB$1)-G268*SIN($AB$1*M268)*SIN($AB$1*N268)+H268*COS($AB$1*M268)</f>
        <v>0</v>
      </c>
      <c r="S268">
        <f>-F268*SIN($AB$1*N268)+G268*COS($AB$1*N268)</f>
        <v>0</v>
      </c>
      <c r="T268">
        <f>-F268*COS($AB$1*M268)*COS(N268*$AB$1)-G268*COS($AB$1*M268)*SIN($AB$1*N268)-H268*SIN($AB$1*M268)</f>
        <v>0</v>
      </c>
      <c r="W268">
        <f t="shared" si="7"/>
        <v>0</v>
      </c>
    </row>
    <row r="269" spans="1:23">
      <c r="A269" t="s">
        <v>2186</v>
      </c>
      <c r="B269" t="s">
        <v>238</v>
      </c>
      <c r="C269" t="s">
        <v>31</v>
      </c>
      <c r="D269">
        <v>33.299999999999997</v>
      </c>
      <c r="I269" t="s">
        <v>1813</v>
      </c>
      <c r="J269" s="36">
        <v>0.39</v>
      </c>
      <c r="K269" s="5" t="str">
        <f>RIGHTB(B269,1)</f>
        <v>S</v>
      </c>
      <c r="L269" s="5" t="str">
        <f>RIGHTB(C269,1)</f>
        <v>E</v>
      </c>
      <c r="M269" s="6">
        <f>IF(AND(K269="S",LEN(B269)&gt;4),-LEFT(B269,4),IF(AND(K269="S",LEN(B269)=4),-LEFT(B269,3),IF(AND(K269="N",LEN(B269)=4),LEFT(B269,3),LEFT(B269,4))))</f>
        <v>-72.5</v>
      </c>
      <c r="N269" s="6" t="str">
        <f>IF(AND(L269="W",LEN(C269)=6),-LEFT(C269,5), IF(AND(L269="W",LEN(C269)=5),-LEFT(C269,4), IF(AND(L269="W",LEN(C269)=4), -LEFT(C269,3), IF(AND(L269="E", LEN(C269)=6),LEFT(C269,5), IF(AND(L269="E",LEN(C269)=5), LEFT(C269,4), IF(AND(L269="E",LEN(C269)=4),LEFT(C269,3) ))))))</f>
        <v>144.9</v>
      </c>
      <c r="O269">
        <f>(F269^2+G269^2+H269^2)^0.5</f>
        <v>0</v>
      </c>
      <c r="P269" t="e">
        <f>ATAN((R269^2+S269^2)^0.5/T269)/$AB$1</f>
        <v>#DIV/0!</v>
      </c>
      <c r="Q269" t="e">
        <f>ATAN2(R269,S269)/$AB$1+180</f>
        <v>#DIV/0!</v>
      </c>
      <c r="R269">
        <f>-F269*SIN(M269*$AB$1)*COS(N269*$AB$1)-G269*SIN($AB$1*M269)*SIN($AB$1*N269)+H269*COS($AB$1*M269)</f>
        <v>0</v>
      </c>
      <c r="S269">
        <f>-F269*SIN($AB$1*N269)+G269*COS($AB$1*N269)</f>
        <v>0</v>
      </c>
      <c r="T269">
        <f>-F269*COS($AB$1*M269)*COS(N269*$AB$1)-G269*COS($AB$1*M269)*SIN($AB$1*N269)-H269*SIN($AB$1*M269)</f>
        <v>0</v>
      </c>
      <c r="W269">
        <f t="shared" ref="W269:W332" si="8">IF(O269&lt;&gt;0,1,0)</f>
        <v>0</v>
      </c>
    </row>
    <row r="270" spans="1:23">
      <c r="A270" t="s">
        <v>1615</v>
      </c>
      <c r="B270" t="s">
        <v>158</v>
      </c>
      <c r="C270" t="s">
        <v>159</v>
      </c>
      <c r="D270">
        <v>33.299999999999997</v>
      </c>
      <c r="E270">
        <v>17.100000000000001</v>
      </c>
      <c r="F270">
        <v>-0.8</v>
      </c>
      <c r="G270">
        <v>1.1000000000000001</v>
      </c>
      <c r="H270">
        <v>17</v>
      </c>
      <c r="I270" t="s">
        <v>2130</v>
      </c>
      <c r="J270" s="36">
        <v>0.39</v>
      </c>
      <c r="K270" s="5" t="str">
        <f>RIGHTB(B270,1)</f>
        <v>S</v>
      </c>
      <c r="L270" s="5" t="str">
        <f>RIGHTB(C270,1)</f>
        <v>W</v>
      </c>
      <c r="M270" s="6">
        <f>IF(AND(K270="S",LEN(B270)&gt;4),-LEFT(B270,4),IF(AND(K270="S",LEN(B270)=4),-LEFT(B270,3),IF(AND(K270="N",LEN(B270)=4),LEFT(B270,3),LEFT(B270,4))))</f>
        <v>-61.8</v>
      </c>
      <c r="N270" s="6">
        <f>IF(AND(L270="W",LEN(C270)=6),-LEFT(C270,5), IF(AND(L270="W",LEN(C270)=5),-LEFT(C270,4), IF(AND(L270="W",LEN(C270)=4), -LEFT(C270,3), IF(AND(L270="E", LEN(C270)=6),LEFT(C270,5), IF(AND(L270="E",LEN(C270)=5), LEFT(C270,4), IF(AND(L270="E",LEN(C270)=4),LEFT(C270,3) ))))))</f>
        <v>-135.5</v>
      </c>
      <c r="O270">
        <f>(F270^2+G270^2+H270^2)^0.5</f>
        <v>17.054324964653397</v>
      </c>
      <c r="P270">
        <f>ATAN((R270^2+S270^2)^0.5/T270)/$AB$1</f>
        <v>27.865291117702295</v>
      </c>
      <c r="Q270">
        <f>ATAN2(R270,S270)/$AB$1+180</f>
        <v>170.2835337289138</v>
      </c>
      <c r="R270">
        <f>-F270*SIN(M270*$AB$1)*COS(N270*$AB$1)-G270*SIN($AB$1*M270)*SIN($AB$1*N270)+H270*COS($AB$1*M270)</f>
        <v>7.8567499399467975</v>
      </c>
      <c r="S270">
        <f>-F270*SIN($AB$1*N270)+G270*COS($AB$1*N270)</f>
        <v>-1.3453029054959347</v>
      </c>
      <c r="T270">
        <f>-F270*COS($AB$1*M270)*COS(N270*$AB$1)-G270*COS($AB$1*M270)*SIN($AB$1*N270)-H270*SIN($AB$1*M270)</f>
        <v>15.076857778516391</v>
      </c>
      <c r="W270">
        <f t="shared" si="8"/>
        <v>1</v>
      </c>
    </row>
    <row r="271" spans="1:23">
      <c r="A271" t="s">
        <v>2126</v>
      </c>
      <c r="B271" t="s">
        <v>154</v>
      </c>
      <c r="C271" t="s">
        <v>155</v>
      </c>
      <c r="D271">
        <v>26.8</v>
      </c>
      <c r="E271">
        <v>18.5</v>
      </c>
      <c r="F271">
        <v>0.8</v>
      </c>
      <c r="G271">
        <v>2</v>
      </c>
      <c r="H271">
        <v>-18.399999999999999</v>
      </c>
      <c r="I271" t="s">
        <v>1813</v>
      </c>
      <c r="J271" s="36">
        <v>0.39</v>
      </c>
      <c r="K271" s="5" t="str">
        <f>RIGHTB(B271,1)</f>
        <v>N</v>
      </c>
      <c r="L271" s="5" t="str">
        <f>RIGHTB(C271,1)</f>
        <v>E</v>
      </c>
      <c r="M271" s="6" t="str">
        <f>IF(AND(K271="S",LEN(B271)&gt;4),-LEFT(B271,4),IF(AND(K271="S",LEN(B271)=4),-LEFT(B271,3),IF(AND(K271="N",LEN(B271)=4),LEFT(B271,3),LEFT(B271,4))))</f>
        <v>36.4</v>
      </c>
      <c r="N271" s="6" t="str">
        <f>IF(AND(L271="W",LEN(C271)=6),-LEFT(C271,5), IF(AND(L271="W",LEN(C271)=5),-LEFT(C271,4), IF(AND(L271="W",LEN(C271)=4), -LEFT(C271,3), IF(AND(L271="E", LEN(C271)=6),LEFT(C271,5), IF(AND(L271="E",LEN(C271)=5), LEFT(C271,4), IF(AND(L271="E",LEN(C271)=4),LEFT(C271,3) ))))))</f>
        <v>41.5</v>
      </c>
      <c r="O271">
        <f>(F271^2+G271^2+H271^2)^0.5</f>
        <v>18.525657883055057</v>
      </c>
      <c r="P271">
        <f>ATAN((R271^2+S271^2)^0.5/T271)/$AB$1</f>
        <v>59.616644693358523</v>
      </c>
      <c r="Q271">
        <f>ATAN2(R271,S271)/$AB$1+180</f>
        <v>356.52809884464011</v>
      </c>
      <c r="R271">
        <f>-F271*SIN(M271*$AB$1)*COS(N271*$AB$1)-G271*SIN($AB$1*M271)*SIN($AB$1*N271)+H271*COS($AB$1*M271)</f>
        <v>-15.952023949970883</v>
      </c>
      <c r="S271">
        <f>-F271*SIN($AB$1*N271)+G271*COS($AB$1*N271)</f>
        <v>0.96781540304525382</v>
      </c>
      <c r="T271">
        <f>-F271*COS($AB$1*M271)*COS(N271*$AB$1)-G271*COS($AB$1*M271)*SIN($AB$1*N271)-H271*SIN($AB$1*M271)</f>
        <v>9.3699661282836875</v>
      </c>
      <c r="W271">
        <f t="shared" si="8"/>
        <v>1</v>
      </c>
    </row>
    <row r="272" spans="1:23">
      <c r="A272" t="s">
        <v>1812</v>
      </c>
      <c r="B272" t="s">
        <v>316</v>
      </c>
      <c r="C272" t="s">
        <v>795</v>
      </c>
      <c r="D272" s="35">
        <v>25</v>
      </c>
      <c r="I272" t="s">
        <v>1813</v>
      </c>
      <c r="J272" s="36">
        <v>0.39</v>
      </c>
      <c r="K272" s="5" t="str">
        <f>RIGHTB(B272,1)</f>
        <v>S</v>
      </c>
      <c r="L272" s="5" t="str">
        <f>RIGHTB(C272,1)</f>
        <v>W</v>
      </c>
      <c r="M272" s="6">
        <f>IF(AND(K272="S",LEN(B272)&gt;4),-LEFT(B272,4),IF(AND(K272="S",LEN(B272)=4),-LEFT(B272,3),IF(AND(K272="N",LEN(B272)=4),LEFT(B272,3),LEFT(B272,4))))</f>
        <v>-24.4</v>
      </c>
      <c r="N272" s="6">
        <f>IF(AND(L272="W",LEN(C272)=6),-LEFT(C272,5), IF(AND(L272="W",LEN(C272)=5),-LEFT(C272,4), IF(AND(L272="W",LEN(C272)=4), -LEFT(C272,3), IF(AND(L272="E", LEN(C272)=6),LEFT(C272,5), IF(AND(L272="E",LEN(C272)=5), LEFT(C272,4), IF(AND(L272="E",LEN(C272)=4),LEFT(C272,3) ))))))</f>
        <v>-67.900000000000006</v>
      </c>
      <c r="O272">
        <f>(F272^2+G272^2+H272^2)^0.5</f>
        <v>0</v>
      </c>
      <c r="P272" t="e">
        <f>ATAN((R272^2+S272^2)^0.5/T272)/$AB$1</f>
        <v>#DIV/0!</v>
      </c>
      <c r="Q272" t="e">
        <f>ATAN2(R272,S272)/$AB$1+180</f>
        <v>#DIV/0!</v>
      </c>
      <c r="R272">
        <f>-F272*SIN(M272*$AB$1)*COS(N272*$AB$1)-G272*SIN($AB$1*M272)*SIN($AB$1*N272)+H272*COS($AB$1*M272)</f>
        <v>0</v>
      </c>
      <c r="S272">
        <f>-F272*SIN($AB$1*N272)+G272*COS($AB$1*N272)</f>
        <v>0</v>
      </c>
      <c r="T272">
        <f>-F272*COS($AB$1*M272)*COS(N272*$AB$1)-G272*COS($AB$1*M272)*SIN($AB$1*N272)-H272*SIN($AB$1*M272)</f>
        <v>0</v>
      </c>
      <c r="W272">
        <f t="shared" si="8"/>
        <v>0</v>
      </c>
    </row>
    <row r="273" spans="1:23">
      <c r="A273" t="s">
        <v>2753</v>
      </c>
      <c r="B273" t="s">
        <v>1227</v>
      </c>
      <c r="C273" t="s">
        <v>1228</v>
      </c>
      <c r="I273" t="s">
        <v>2563</v>
      </c>
      <c r="J273" s="36">
        <v>0.38</v>
      </c>
      <c r="K273" s="5" t="str">
        <f>RIGHTB(B273,1)</f>
        <v>S</v>
      </c>
      <c r="L273" s="5" t="str">
        <f>RIGHTB(C273,1)</f>
        <v>E</v>
      </c>
      <c r="M273" s="6">
        <f>IF(AND(K273="S",LEN(B273)&gt;4),-LEFT(B273,4),IF(AND(K273="S",LEN(B273)=4),-LEFT(B273,3),IF(AND(K273="N",LEN(B273)=4),LEFT(B273,3),LEFT(B273,4))))</f>
        <v>-28.5</v>
      </c>
      <c r="N273" s="6" t="str">
        <f>IF(AND(L273="W",LEN(C273)=6),-LEFT(C273,5), IF(AND(L273="W",LEN(C273)=5),-LEFT(C273,4), IF(AND(L273="W",LEN(C273)=4), -LEFT(C273,3), IF(AND(L273="E", LEN(C273)=6),LEFT(C273,5), IF(AND(L273="E",LEN(C273)=5), LEFT(C273,4), IF(AND(L273="E",LEN(C273)=4),LEFT(C273,3) ))))))</f>
        <v>93.3</v>
      </c>
      <c r="O273">
        <f>(F273^2+G273^2+H273^2)^0.5</f>
        <v>0</v>
      </c>
      <c r="P273" t="e">
        <f>ATAN((R273^2+S273^2)^0.5/T273)/$AB$1</f>
        <v>#DIV/0!</v>
      </c>
      <c r="Q273" t="e">
        <f>ATAN2(R273,S273)/$AB$1+180</f>
        <v>#DIV/0!</v>
      </c>
      <c r="R273">
        <f>-F273*SIN(M273*$AB$1)*COS(N273*$AB$1)-G273*SIN($AB$1*M273)*SIN($AB$1*N273)+H273*COS($AB$1*M273)</f>
        <v>0</v>
      </c>
      <c r="S273">
        <f>-F273*SIN($AB$1*N273)+G273*COS($AB$1*N273)</f>
        <v>0</v>
      </c>
      <c r="T273">
        <f>-F273*COS($AB$1*M273)*COS(N273*$AB$1)-G273*COS($AB$1*M273)*SIN($AB$1*N273)-H273*SIN($AB$1*M273)</f>
        <v>0</v>
      </c>
      <c r="W273">
        <f t="shared" si="8"/>
        <v>0</v>
      </c>
    </row>
    <row r="274" spans="1:23">
      <c r="A274" t="s">
        <v>2731</v>
      </c>
      <c r="B274" t="s">
        <v>1216</v>
      </c>
      <c r="C274" t="s">
        <v>1217</v>
      </c>
      <c r="I274" t="s">
        <v>2359</v>
      </c>
      <c r="J274" s="36">
        <v>0.38</v>
      </c>
      <c r="K274" s="5" t="str">
        <f>RIGHTB(B274,1)</f>
        <v>N</v>
      </c>
      <c r="L274" s="5" t="str">
        <f>RIGHTB(C274,1)</f>
        <v>W</v>
      </c>
      <c r="M274" s="6" t="str">
        <f>IF(AND(K274="S",LEN(B274)&gt;4),-LEFT(B274,4),IF(AND(K274="S",LEN(B274)=4),-LEFT(B274,3),IF(AND(K274="N",LEN(B274)=4),LEFT(B274,3),LEFT(B274,4))))</f>
        <v>21.5</v>
      </c>
      <c r="N274" s="6">
        <f>IF(AND(L274="W",LEN(C274)=6),-LEFT(C274,5), IF(AND(L274="W",LEN(C274)=5),-LEFT(C274,4), IF(AND(L274="W",LEN(C274)=4), -LEFT(C274,3), IF(AND(L274="E", LEN(C274)=6),LEFT(C274,5), IF(AND(L274="E",LEN(C274)=5), LEFT(C274,4), IF(AND(L274="E",LEN(C274)=4),LEFT(C274,3) ))))))</f>
        <v>-158.1</v>
      </c>
      <c r="O274">
        <f>(F274^2+G274^2+H274^2)^0.5</f>
        <v>0</v>
      </c>
      <c r="P274" t="e">
        <f>ATAN((R274^2+S274^2)^0.5/T274)/$AB$1</f>
        <v>#DIV/0!</v>
      </c>
      <c r="Q274" t="e">
        <f>ATAN2(R274,S274)/$AB$1+180</f>
        <v>#DIV/0!</v>
      </c>
      <c r="R274">
        <f>-F274*SIN(M274*$AB$1)*COS(N274*$AB$1)-G274*SIN($AB$1*M274)*SIN($AB$1*N274)+H274*COS($AB$1*M274)</f>
        <v>0</v>
      </c>
      <c r="S274">
        <f>-F274*SIN($AB$1*N274)+G274*COS($AB$1*N274)</f>
        <v>0</v>
      </c>
      <c r="T274">
        <f>-F274*COS($AB$1*M274)*COS(N274*$AB$1)-G274*COS($AB$1*M274)*SIN($AB$1*N274)-H274*SIN($AB$1*M274)</f>
        <v>0</v>
      </c>
      <c r="W274">
        <f t="shared" si="8"/>
        <v>0</v>
      </c>
    </row>
    <row r="275" spans="1:23">
      <c r="A275" t="s">
        <v>2721</v>
      </c>
      <c r="I275" t="s">
        <v>2563</v>
      </c>
      <c r="J275" s="36">
        <v>0.38</v>
      </c>
      <c r="K275" s="5" t="str">
        <f>RIGHTB(B275,1)</f>
        <v/>
      </c>
      <c r="L275" s="5" t="str">
        <f>RIGHTB(C275,1)</f>
        <v/>
      </c>
      <c r="M275" s="6" t="str">
        <f>IF(AND(K275="S",LEN(B275)&gt;4),-LEFT(B275,4),IF(AND(K275="S",LEN(B275)=4),-LEFT(B275,3),IF(AND(K275="N",LEN(B275)=4),LEFT(B275,3),LEFT(B275,4))))</f>
        <v/>
      </c>
      <c r="N275" s="6" t="b">
        <f>IF(AND(L275="W",LEN(C275)=6),-LEFT(C275,5), IF(AND(L275="W",LEN(C275)=5),-LEFT(C275,4), IF(AND(L275="W",LEN(C275)=4), -LEFT(C275,3), IF(AND(L275="E", LEN(C275)=6),LEFT(C275,5), IF(AND(L275="E",LEN(C275)=5), LEFT(C275,4), IF(AND(L275="E",LEN(C275)=4),LEFT(C275,3) ))))))</f>
        <v>0</v>
      </c>
      <c r="O275">
        <f>(F275^2+G275^2+H275^2)^0.5</f>
        <v>0</v>
      </c>
      <c r="P275" t="e">
        <f>ATAN((R275^2+S275^2)^0.5/T275)/$AB$1</f>
        <v>#VALUE!</v>
      </c>
      <c r="Q275" t="e">
        <f>ATAN2(R275,S275)/$AB$1+180</f>
        <v>#VALUE!</v>
      </c>
      <c r="R275" t="e">
        <f>-F275*SIN(M275*$AB$1)*COS(N275*$AB$1)-G275*SIN($AB$1*M275)*SIN($AB$1*N275)+H275*COS($AB$1*M275)</f>
        <v>#VALUE!</v>
      </c>
      <c r="S275">
        <f>-F275*SIN($AB$1*N275)+G275*COS($AB$1*N275)</f>
        <v>0</v>
      </c>
      <c r="T275" t="e">
        <f>-F275*COS($AB$1*M275)*COS(N275*$AB$1)-G275*COS($AB$1*M275)*SIN($AB$1*N275)-H275*SIN($AB$1*M275)</f>
        <v>#VALUE!</v>
      </c>
      <c r="W275">
        <f t="shared" si="8"/>
        <v>0</v>
      </c>
    </row>
    <row r="276" spans="1:23">
      <c r="A276" t="s">
        <v>2713</v>
      </c>
      <c r="B276" t="s">
        <v>1213</v>
      </c>
      <c r="C276" t="s">
        <v>997</v>
      </c>
      <c r="I276" t="s">
        <v>2563</v>
      </c>
      <c r="J276" s="36">
        <v>0.38</v>
      </c>
      <c r="K276" s="5" t="str">
        <f>RIGHTB(B276,1)</f>
        <v>N</v>
      </c>
      <c r="L276" s="5" t="str">
        <f>RIGHTB(C276,1)</f>
        <v>W</v>
      </c>
      <c r="M276" s="6" t="str">
        <f>IF(AND(K276="S",LEN(B276)&gt;4),-LEFT(B276,4),IF(AND(K276="S",LEN(B276)=4),-LEFT(B276,3),IF(AND(K276="N",LEN(B276)=4),LEFT(B276,3),LEFT(B276,4))))</f>
        <v>29.7</v>
      </c>
      <c r="N276" s="6">
        <f>IF(AND(L276="W",LEN(C276)=6),-LEFT(C276,5), IF(AND(L276="W",LEN(C276)=5),-LEFT(C276,4), IF(AND(L276="W",LEN(C276)=4), -LEFT(C276,3), IF(AND(L276="E", LEN(C276)=6),LEFT(C276,5), IF(AND(L276="E",LEN(C276)=5), LEFT(C276,4), IF(AND(L276="E",LEN(C276)=4),LEFT(C276,3) ))))))</f>
        <v>-34.700000000000003</v>
      </c>
      <c r="O276">
        <f>(F276^2+G276^2+H276^2)^0.5</f>
        <v>0</v>
      </c>
      <c r="P276" t="e">
        <f>ATAN((R276^2+S276^2)^0.5/T276)/$AB$1</f>
        <v>#DIV/0!</v>
      </c>
      <c r="Q276" t="e">
        <f>ATAN2(R276,S276)/$AB$1+180</f>
        <v>#DIV/0!</v>
      </c>
      <c r="R276">
        <f>-F276*SIN(M276*$AB$1)*COS(N276*$AB$1)-G276*SIN($AB$1*M276)*SIN($AB$1*N276)+H276*COS($AB$1*M276)</f>
        <v>0</v>
      </c>
      <c r="S276">
        <f>-F276*SIN($AB$1*N276)+G276*COS($AB$1*N276)</f>
        <v>0</v>
      </c>
      <c r="T276">
        <f>-F276*COS($AB$1*M276)*COS(N276*$AB$1)-G276*COS($AB$1*M276)*SIN($AB$1*N276)-H276*SIN($AB$1*M276)</f>
        <v>0</v>
      </c>
      <c r="W276">
        <f t="shared" si="8"/>
        <v>0</v>
      </c>
    </row>
    <row r="277" spans="1:23">
      <c r="A277" t="s">
        <v>2670</v>
      </c>
      <c r="I277" t="s">
        <v>2359</v>
      </c>
      <c r="J277" s="36">
        <v>0.38</v>
      </c>
      <c r="K277" s="5" t="str">
        <f>RIGHTB(B277,1)</f>
        <v/>
      </c>
      <c r="L277" s="5" t="str">
        <f>RIGHTB(C277,1)</f>
        <v/>
      </c>
      <c r="M277" s="6" t="str">
        <f>IF(AND(K277="S",LEN(B277)&gt;4),-LEFT(B277,4),IF(AND(K277="S",LEN(B277)=4),-LEFT(B277,3),IF(AND(K277="N",LEN(B277)=4),LEFT(B277,3),LEFT(B277,4))))</f>
        <v/>
      </c>
      <c r="N277" s="6" t="b">
        <f>IF(AND(L277="W",LEN(C277)=6),-LEFT(C277,5), IF(AND(L277="W",LEN(C277)=5),-LEFT(C277,4), IF(AND(L277="W",LEN(C277)=4), -LEFT(C277,3), IF(AND(L277="E", LEN(C277)=6),LEFT(C277,5), IF(AND(L277="E",LEN(C277)=5), LEFT(C277,4), IF(AND(L277="E",LEN(C277)=4),LEFT(C277,3) ))))))</f>
        <v>0</v>
      </c>
      <c r="O277">
        <f>(F277^2+G277^2+H277^2)^0.5</f>
        <v>0</v>
      </c>
      <c r="P277" t="e">
        <f>ATAN((R277^2+S277^2)^0.5/T277)/$AB$1</f>
        <v>#VALUE!</v>
      </c>
      <c r="Q277" t="e">
        <f>ATAN2(R277,S277)/$AB$1+180</f>
        <v>#VALUE!</v>
      </c>
      <c r="R277" t="e">
        <f>-F277*SIN(M277*$AB$1)*COS(N277*$AB$1)-G277*SIN($AB$1*M277)*SIN($AB$1*N277)+H277*COS($AB$1*M277)</f>
        <v>#VALUE!</v>
      </c>
      <c r="S277">
        <f>-F277*SIN($AB$1*N277)+G277*COS($AB$1*N277)</f>
        <v>0</v>
      </c>
      <c r="T277" t="e">
        <f>-F277*COS($AB$1*M277)*COS(N277*$AB$1)-G277*COS($AB$1*M277)*SIN($AB$1*N277)-H277*SIN($AB$1*M277)</f>
        <v>#VALUE!</v>
      </c>
      <c r="W277">
        <f t="shared" si="8"/>
        <v>0</v>
      </c>
    </row>
    <row r="278" spans="1:23">
      <c r="A278" t="s">
        <v>2577</v>
      </c>
      <c r="I278" t="s">
        <v>2563</v>
      </c>
      <c r="J278" s="36">
        <v>0.38</v>
      </c>
      <c r="K278" s="5" t="str">
        <f>RIGHTB(B278,1)</f>
        <v/>
      </c>
      <c r="L278" s="5" t="str">
        <f>RIGHTB(C278,1)</f>
        <v/>
      </c>
      <c r="M278" s="6" t="str">
        <f>IF(AND(K278="S",LEN(B278)&gt;4),-LEFT(B278,4),IF(AND(K278="S",LEN(B278)=4),-LEFT(B278,3),IF(AND(K278="N",LEN(B278)=4),LEFT(B278,3),LEFT(B278,4))))</f>
        <v/>
      </c>
      <c r="N278" s="6" t="b">
        <f>IF(AND(L278="W",LEN(C278)=6),-LEFT(C278,5), IF(AND(L278="W",LEN(C278)=5),-LEFT(C278,4), IF(AND(L278="W",LEN(C278)=4), -LEFT(C278,3), IF(AND(L278="E", LEN(C278)=6),LEFT(C278,5), IF(AND(L278="E",LEN(C278)=5), LEFT(C278,4), IF(AND(L278="E",LEN(C278)=4),LEFT(C278,3) ))))))</f>
        <v>0</v>
      </c>
      <c r="O278">
        <f>(F278^2+G278^2+H278^2)^0.5</f>
        <v>0</v>
      </c>
      <c r="P278" t="e">
        <f>ATAN((R278^2+S278^2)^0.5/T278)/$AB$1</f>
        <v>#VALUE!</v>
      </c>
      <c r="Q278" t="e">
        <f>ATAN2(R278,S278)/$AB$1+180</f>
        <v>#VALUE!</v>
      </c>
      <c r="R278" t="e">
        <f>-F278*SIN(M278*$AB$1)*COS(N278*$AB$1)-G278*SIN($AB$1*M278)*SIN($AB$1*N278)+H278*COS($AB$1*M278)</f>
        <v>#VALUE!</v>
      </c>
      <c r="S278">
        <f>-F278*SIN($AB$1*N278)+G278*COS($AB$1*N278)</f>
        <v>0</v>
      </c>
      <c r="T278" t="e">
        <f>-F278*COS($AB$1*M278)*COS(N278*$AB$1)-G278*COS($AB$1*M278)*SIN($AB$1*N278)-H278*SIN($AB$1*M278)</f>
        <v>#VALUE!</v>
      </c>
      <c r="W278">
        <f t="shared" si="8"/>
        <v>0</v>
      </c>
    </row>
    <row r="279" spans="1:23">
      <c r="A279" t="s">
        <v>2562</v>
      </c>
      <c r="I279" t="s">
        <v>2563</v>
      </c>
      <c r="J279" s="36">
        <v>0.38</v>
      </c>
      <c r="K279" s="5" t="str">
        <f>RIGHTB(B279,1)</f>
        <v/>
      </c>
      <c r="L279" s="5" t="str">
        <f>RIGHTB(C279,1)</f>
        <v/>
      </c>
      <c r="M279" s="6" t="str">
        <f>IF(AND(K279="S",LEN(B279)&gt;4),-LEFT(B279,4),IF(AND(K279="S",LEN(B279)=4),-LEFT(B279,3),IF(AND(K279="N",LEN(B279)=4),LEFT(B279,3),LEFT(B279,4))))</f>
        <v/>
      </c>
      <c r="N279" s="6" t="b">
        <f>IF(AND(L279="W",LEN(C279)=6),-LEFT(C279,5), IF(AND(L279="W",LEN(C279)=5),-LEFT(C279,4), IF(AND(L279="W",LEN(C279)=4), -LEFT(C279,3), IF(AND(L279="E", LEN(C279)=6),LEFT(C279,5), IF(AND(L279="E",LEN(C279)=5), LEFT(C279,4), IF(AND(L279="E",LEN(C279)=4),LEFT(C279,3) ))))))</f>
        <v>0</v>
      </c>
      <c r="O279">
        <f>(F279^2+G279^2+H279^2)^0.5</f>
        <v>0</v>
      </c>
      <c r="P279" t="e">
        <f>ATAN((R279^2+S279^2)^0.5/T279)/$AB$1</f>
        <v>#VALUE!</v>
      </c>
      <c r="Q279" t="e">
        <f>ATAN2(R279,S279)/$AB$1+180</f>
        <v>#VALUE!</v>
      </c>
      <c r="R279" t="e">
        <f>-F279*SIN(M279*$AB$1)*COS(N279*$AB$1)-G279*SIN($AB$1*M279)*SIN($AB$1*N279)+H279*COS($AB$1*M279)</f>
        <v>#VALUE!</v>
      </c>
      <c r="S279">
        <f>-F279*SIN($AB$1*N279)+G279*COS($AB$1*N279)</f>
        <v>0</v>
      </c>
      <c r="T279" t="e">
        <f>-F279*COS($AB$1*M279)*COS(N279*$AB$1)-G279*COS($AB$1*M279)*SIN($AB$1*N279)-H279*SIN($AB$1*M279)</f>
        <v>#VALUE!</v>
      </c>
      <c r="W279">
        <f t="shared" si="8"/>
        <v>0</v>
      </c>
    </row>
    <row r="280" spans="1:23">
      <c r="A280" t="s">
        <v>2396</v>
      </c>
      <c r="I280" t="s">
        <v>2397</v>
      </c>
      <c r="J280" s="36">
        <v>0.38</v>
      </c>
      <c r="K280" s="5" t="str">
        <f>RIGHTB(B280,1)</f>
        <v/>
      </c>
      <c r="L280" s="5" t="str">
        <f>RIGHTB(C280,1)</f>
        <v/>
      </c>
      <c r="M280" s="6" t="str">
        <f>IF(AND(K280="S",LEN(B280)&gt;4),-LEFT(B280,4),IF(AND(K280="S",LEN(B280)=4),-LEFT(B280,3),IF(AND(K280="N",LEN(B280)=4),LEFT(B280,3),LEFT(B280,4))))</f>
        <v/>
      </c>
      <c r="N280" s="6" t="b">
        <f>IF(AND(L280="W",LEN(C280)=6),-LEFT(C280,5), IF(AND(L280="W",LEN(C280)=5),-LEFT(C280,4), IF(AND(L280="W",LEN(C280)=4), -LEFT(C280,3), IF(AND(L280="E", LEN(C280)=6),LEFT(C280,5), IF(AND(L280="E",LEN(C280)=5), LEFT(C280,4), IF(AND(L280="E",LEN(C280)=4),LEFT(C280,3) ))))))</f>
        <v>0</v>
      </c>
      <c r="O280">
        <f>(F280^2+G280^2+H280^2)^0.5</f>
        <v>0</v>
      </c>
      <c r="P280" t="e">
        <f>ATAN((R280^2+S280^2)^0.5/T280)/$AB$1</f>
        <v>#VALUE!</v>
      </c>
      <c r="Q280" t="e">
        <f>ATAN2(R280,S280)/$AB$1+180</f>
        <v>#VALUE!</v>
      </c>
      <c r="R280" t="e">
        <f>-F280*SIN(M280*$AB$1)*COS(N280*$AB$1)-G280*SIN($AB$1*M280)*SIN($AB$1*N280)+H280*COS($AB$1*M280)</f>
        <v>#VALUE!</v>
      </c>
      <c r="S280">
        <f>-F280*SIN($AB$1*N280)+G280*COS($AB$1*N280)</f>
        <v>0</v>
      </c>
      <c r="T280" t="e">
        <f>-F280*COS($AB$1*M280)*COS(N280*$AB$1)-G280*COS($AB$1*M280)*SIN($AB$1*N280)-H280*SIN($AB$1*M280)</f>
        <v>#VALUE!</v>
      </c>
      <c r="W280">
        <f t="shared" si="8"/>
        <v>0</v>
      </c>
    </row>
    <row r="281" spans="1:23">
      <c r="A281" t="s">
        <v>2358</v>
      </c>
      <c r="B281" t="s">
        <v>469</v>
      </c>
      <c r="C281" t="s">
        <v>470</v>
      </c>
      <c r="D281">
        <v>35.200000000000003</v>
      </c>
      <c r="I281" t="s">
        <v>2359</v>
      </c>
      <c r="J281" s="36">
        <v>0.38</v>
      </c>
      <c r="K281" s="5" t="str">
        <f>RIGHTB(B281,1)</f>
        <v>S</v>
      </c>
      <c r="L281" s="5" t="str">
        <f>RIGHTB(C281,1)</f>
        <v>W</v>
      </c>
      <c r="M281" s="6">
        <f>IF(AND(K281="S",LEN(B281)&gt;4),-LEFT(B281,4),IF(AND(K281="S",LEN(B281)=4),-LEFT(B281,3),IF(AND(K281="N",LEN(B281)=4),LEFT(B281,3),LEFT(B281,4))))</f>
        <v>-60.2</v>
      </c>
      <c r="N281" s="6">
        <f>IF(AND(L281="W",LEN(C281)=6),-LEFT(C281,5), IF(AND(L281="W",LEN(C281)=5),-LEFT(C281,4), IF(AND(L281="W",LEN(C281)=4), -LEFT(C281,3), IF(AND(L281="E", LEN(C281)=6),LEFT(C281,5), IF(AND(L281="E",LEN(C281)=5), LEFT(C281,4), IF(AND(L281="E",LEN(C281)=4),LEFT(C281,3) ))))))</f>
        <v>-152.30000000000001</v>
      </c>
      <c r="O281">
        <f>(F281^2+G281^2+H281^2)^0.5</f>
        <v>0</v>
      </c>
      <c r="P281" t="e">
        <f>ATAN((R281^2+S281^2)^0.5/T281)/$AB$1</f>
        <v>#DIV/0!</v>
      </c>
      <c r="Q281" t="e">
        <f>ATAN2(R281,S281)/$AB$1+180</f>
        <v>#DIV/0!</v>
      </c>
      <c r="R281">
        <f>-F281*SIN(M281*$AB$1)*COS(N281*$AB$1)-G281*SIN($AB$1*M281)*SIN($AB$1*N281)+H281*COS($AB$1*M281)</f>
        <v>0</v>
      </c>
      <c r="S281">
        <f>-F281*SIN($AB$1*N281)+G281*COS($AB$1*N281)</f>
        <v>0</v>
      </c>
      <c r="T281">
        <f>-F281*COS($AB$1*M281)*COS(N281*$AB$1)-G281*COS($AB$1*M281)*SIN($AB$1*N281)-H281*SIN($AB$1*M281)</f>
        <v>0</v>
      </c>
      <c r="W281">
        <f t="shared" si="8"/>
        <v>0</v>
      </c>
    </row>
    <row r="282" spans="1:23">
      <c r="A282" t="s">
        <v>2280</v>
      </c>
      <c r="B282" t="s">
        <v>356</v>
      </c>
      <c r="C282" t="s">
        <v>357</v>
      </c>
      <c r="I282" t="s">
        <v>2281</v>
      </c>
      <c r="J282" s="36">
        <v>0.38</v>
      </c>
      <c r="K282" s="5" t="str">
        <f>RIGHTB(B282,1)</f>
        <v>N</v>
      </c>
      <c r="L282" s="5" t="str">
        <f>RIGHTB(C282,1)</f>
        <v>E</v>
      </c>
      <c r="M282" s="6" t="str">
        <f>IF(AND(K282="S",LEN(B282)&gt;4),-LEFT(B282,4),IF(AND(K282="S",LEN(B282)=4),-LEFT(B282,3),IF(AND(K282="N",LEN(B282)=4),LEFT(B282,3),LEFT(B282,4))))</f>
        <v>11.3</v>
      </c>
      <c r="N282" s="6" t="str">
        <f>IF(AND(L282="W",LEN(C282)=6),-LEFT(C282,5), IF(AND(L282="W",LEN(C282)=5),-LEFT(C282,4), IF(AND(L282="W",LEN(C282)=4), -LEFT(C282,3), IF(AND(L282="E", LEN(C282)=6),LEFT(C282,5), IF(AND(L282="E",LEN(C282)=5), LEFT(C282,4), IF(AND(L282="E",LEN(C282)=4),LEFT(C282,3) ))))))</f>
        <v>97.2</v>
      </c>
      <c r="O282">
        <f>(F282^2+G282^2+H282^2)^0.5</f>
        <v>0</v>
      </c>
      <c r="P282" t="e">
        <f>ATAN((R282^2+S282^2)^0.5/T282)/$AB$1</f>
        <v>#DIV/0!</v>
      </c>
      <c r="Q282" t="e">
        <f>ATAN2(R282,S282)/$AB$1+180</f>
        <v>#DIV/0!</v>
      </c>
      <c r="R282">
        <f>-F282*SIN(M282*$AB$1)*COS(N282*$AB$1)-G282*SIN($AB$1*M282)*SIN($AB$1*N282)+H282*COS($AB$1*M282)</f>
        <v>0</v>
      </c>
      <c r="S282">
        <f>-F282*SIN($AB$1*N282)+G282*COS($AB$1*N282)</f>
        <v>0</v>
      </c>
      <c r="T282">
        <f>-F282*COS($AB$1*M282)*COS(N282*$AB$1)-G282*COS($AB$1*M282)*SIN($AB$1*N282)-H282*SIN($AB$1*M282)</f>
        <v>0</v>
      </c>
      <c r="W282">
        <f t="shared" si="8"/>
        <v>0</v>
      </c>
    </row>
    <row r="283" spans="1:23">
      <c r="A283" t="s">
        <v>2649</v>
      </c>
      <c r="B283" t="s">
        <v>1166</v>
      </c>
      <c r="C283" t="s">
        <v>1167</v>
      </c>
      <c r="D283">
        <v>69</v>
      </c>
      <c r="I283" t="s">
        <v>1811</v>
      </c>
      <c r="J283" s="36">
        <v>0.37</v>
      </c>
      <c r="K283" s="5" t="str">
        <f>RIGHTB(B283,1)</f>
        <v>N</v>
      </c>
      <c r="L283" s="5" t="str">
        <f>RIGHTB(C283,1)</f>
        <v>E</v>
      </c>
      <c r="M283" s="6" t="str">
        <f>IF(AND(K283="S",LEN(B283)&gt;4),-LEFT(B283,4),IF(AND(K283="S",LEN(B283)=4),-LEFT(B283,3),IF(AND(K283="N",LEN(B283)=4),LEFT(B283,3),LEFT(B283,4))))</f>
        <v>50.0</v>
      </c>
      <c r="N283" s="6" t="str">
        <f>IF(AND(L283="W",LEN(C283)=6),-LEFT(C283,5), IF(AND(L283="W",LEN(C283)=5),-LEFT(C283,4), IF(AND(L283="W",LEN(C283)=4), -LEFT(C283,3), IF(AND(L283="E", LEN(C283)=6),LEFT(C283,5), IF(AND(L283="E",LEN(C283)=5), LEFT(C283,4), IF(AND(L283="E",LEN(C283)=4),LEFT(C283,3) ))))))</f>
        <v>121.0</v>
      </c>
      <c r="O283">
        <f>(F283^2+G283^2+H283^2)^0.5</f>
        <v>0</v>
      </c>
      <c r="P283" t="e">
        <f>ATAN((R283^2+S283^2)^0.5/T283)/$AB$1</f>
        <v>#DIV/0!</v>
      </c>
      <c r="Q283" t="e">
        <f>ATAN2(R283,S283)/$AB$1+180</f>
        <v>#DIV/0!</v>
      </c>
      <c r="R283">
        <f>-F283*SIN(M283*$AB$1)*COS(N283*$AB$1)-G283*SIN($AB$1*M283)*SIN($AB$1*N283)+H283*COS($AB$1*M283)</f>
        <v>0</v>
      </c>
      <c r="S283">
        <f>-F283*SIN($AB$1*N283)+G283*COS($AB$1*N283)</f>
        <v>0</v>
      </c>
      <c r="T283">
        <f>-F283*COS($AB$1*M283)*COS(N283*$AB$1)-G283*COS($AB$1*M283)*SIN($AB$1*N283)-H283*SIN($AB$1*M283)</f>
        <v>0</v>
      </c>
      <c r="W283">
        <f t="shared" si="8"/>
        <v>0</v>
      </c>
    </row>
    <row r="284" spans="1:23">
      <c r="A284" t="s">
        <v>2361</v>
      </c>
      <c r="B284" t="s">
        <v>104</v>
      </c>
      <c r="C284" t="s">
        <v>299</v>
      </c>
      <c r="D284">
        <v>33.299999999999997</v>
      </c>
      <c r="I284" t="s">
        <v>2362</v>
      </c>
      <c r="J284" s="36">
        <v>0.37</v>
      </c>
      <c r="K284" s="5" t="str">
        <f>RIGHTB(B284,1)</f>
        <v>N</v>
      </c>
      <c r="L284" s="5" t="str">
        <f>RIGHTB(C284,1)</f>
        <v>W</v>
      </c>
      <c r="M284" s="6" t="str">
        <f>IF(AND(K284="S",LEN(B284)&gt;4),-LEFT(B284,4),IF(AND(K284="S",LEN(B284)=4),-LEFT(B284,3),IF(AND(K284="N",LEN(B284)=4),LEFT(B284,3),LEFT(B284,4))))</f>
        <v>17.3</v>
      </c>
      <c r="N284" s="6">
        <f>IF(AND(L284="W",LEN(C284)=6),-LEFT(C284,5), IF(AND(L284="W",LEN(C284)=5),-LEFT(C284,4), IF(AND(L284="W",LEN(C284)=4), -LEFT(C284,3), IF(AND(L284="E", LEN(C284)=6),LEFT(C284,5), IF(AND(L284="E",LEN(C284)=5), LEFT(C284,4), IF(AND(L284="E",LEN(C284)=4),LEFT(C284,3) ))))))</f>
        <v>-113.2</v>
      </c>
      <c r="O284">
        <f>(F284^2+G284^2+H284^2)^0.5</f>
        <v>0</v>
      </c>
      <c r="P284" t="e">
        <f>ATAN((R284^2+S284^2)^0.5/T284)/$AB$1</f>
        <v>#DIV/0!</v>
      </c>
      <c r="Q284" t="e">
        <f>ATAN2(R284,S284)/$AB$1+180</f>
        <v>#DIV/0!</v>
      </c>
      <c r="R284">
        <f>-F284*SIN(M284*$AB$1)*COS(N284*$AB$1)-G284*SIN($AB$1*M284)*SIN($AB$1*N284)+H284*COS($AB$1*M284)</f>
        <v>0</v>
      </c>
      <c r="S284">
        <f>-F284*SIN($AB$1*N284)+G284*COS($AB$1*N284)</f>
        <v>0</v>
      </c>
      <c r="T284">
        <f>-F284*COS($AB$1*M284)*COS(N284*$AB$1)-G284*COS($AB$1*M284)*SIN($AB$1*N284)-H284*SIN($AB$1*M284)</f>
        <v>0</v>
      </c>
      <c r="W284">
        <f t="shared" si="8"/>
        <v>0</v>
      </c>
    </row>
    <row r="285" spans="1:23">
      <c r="A285" t="s">
        <v>1547</v>
      </c>
      <c r="B285" t="s">
        <v>862</v>
      </c>
      <c r="C285" t="s">
        <v>863</v>
      </c>
      <c r="D285">
        <v>33.299999999999997</v>
      </c>
      <c r="E285">
        <v>11.4</v>
      </c>
      <c r="F285">
        <v>3.4</v>
      </c>
      <c r="G285">
        <v>-4.2</v>
      </c>
      <c r="H285">
        <v>10</v>
      </c>
      <c r="I285" t="s">
        <v>1811</v>
      </c>
      <c r="J285" s="36">
        <v>0.37</v>
      </c>
      <c r="K285" s="5" t="str">
        <f>RIGHTB(B285,1)</f>
        <v>S</v>
      </c>
      <c r="L285" s="5" t="str">
        <f>RIGHTB(C285,1)</f>
        <v>E</v>
      </c>
      <c r="M285" s="6">
        <f>IF(AND(K285="S",LEN(B285)&gt;4),-LEFT(B285,4),IF(AND(K285="S",LEN(B285)=4),-LEFT(B285,3),IF(AND(K285="N",LEN(B285)=4),LEFT(B285,3),LEFT(B285,4))))</f>
        <v>-48.8</v>
      </c>
      <c r="N285" s="6" t="str">
        <f>IF(AND(L285="W",LEN(C285)=6),-LEFT(C285,5), IF(AND(L285="W",LEN(C285)=5),-LEFT(C285,4), IF(AND(L285="W",LEN(C285)=4), -LEFT(C285,3), IF(AND(L285="E", LEN(C285)=6),LEFT(C285,5), IF(AND(L285="E",LEN(C285)=5), LEFT(C285,4), IF(AND(L285="E",LEN(C285)=4),LEFT(C285,3) ))))))</f>
        <v>67.8</v>
      </c>
      <c r="O285">
        <f>(F285^2+G285^2+H285^2)^0.5</f>
        <v>11.366617790706258</v>
      </c>
      <c r="P285">
        <f>ATAN((R285^2+S285^2)^0.5/T285)/$AB$1</f>
        <v>35.624503306558246</v>
      </c>
      <c r="Q285">
        <f>ATAN2(R285,S285)/$AB$1+180</f>
        <v>134.34348516404935</v>
      </c>
      <c r="R285">
        <f>-F285*SIN(M285*$AB$1)*COS(N285*$AB$1)-G285*SIN($AB$1*M285)*SIN($AB$1*N285)+H285*COS($AB$1*M285)</f>
        <v>4.6276078483620005</v>
      </c>
      <c r="S285">
        <f>-F285*SIN($AB$1*N285)+G285*COS($AB$1*N285)</f>
        <v>-4.7348912930796168</v>
      </c>
      <c r="T285">
        <f>-F285*COS($AB$1*M285)*COS(N285*$AB$1)-G285*COS($AB$1*M285)*SIN($AB$1*N285)-H285*SIN($AB$1*M285)</f>
        <v>9.2393749812688757</v>
      </c>
      <c r="W285">
        <f t="shared" si="8"/>
        <v>1</v>
      </c>
    </row>
    <row r="286" spans="1:23">
      <c r="A286" t="s">
        <v>1524</v>
      </c>
      <c r="B286" t="s">
        <v>793</v>
      </c>
      <c r="C286" t="s">
        <v>794</v>
      </c>
      <c r="D286">
        <v>26.5</v>
      </c>
      <c r="E286">
        <v>20.7</v>
      </c>
      <c r="F286">
        <v>-10</v>
      </c>
      <c r="G286">
        <v>3.2</v>
      </c>
      <c r="H286">
        <v>17.8</v>
      </c>
      <c r="I286" t="s">
        <v>1811</v>
      </c>
      <c r="J286" s="36">
        <v>0.37</v>
      </c>
      <c r="K286" s="5" t="str">
        <f>RIGHTB(B286,1)</f>
        <v>S</v>
      </c>
      <c r="L286" s="5" t="str">
        <f>RIGHTB(C286,1)</f>
        <v>E</v>
      </c>
      <c r="M286" s="6">
        <f>IF(AND(K286="S",LEN(B286)&gt;4),-LEFT(B286,4),IF(AND(K286="S",LEN(B286)=4),-LEFT(B286,3),IF(AND(K286="N",LEN(B286)=4),LEFT(B286,3),LEFT(B286,4))))</f>
        <v>-38.299999999999997</v>
      </c>
      <c r="N286" s="6" t="str">
        <f>IF(AND(L286="W",LEN(C286)=6),-LEFT(C286,5), IF(AND(L286="W",LEN(C286)=5),-LEFT(C286,4), IF(AND(L286="W",LEN(C286)=4), -LEFT(C286,3), IF(AND(L286="E", LEN(C286)=6),LEFT(C286,5), IF(AND(L286="E",LEN(C286)=5), LEFT(C286,4), IF(AND(L286="E",LEN(C286)=4),LEFT(C286,3) ))))))</f>
        <v>23.5</v>
      </c>
      <c r="O286">
        <f>(F286^2+G286^2+H286^2)^0.5</f>
        <v>20.665913964787524</v>
      </c>
      <c r="P286">
        <f>ATAN((R286^2+S286^2)^0.5/T286)/$AB$1</f>
        <v>33.527353558031606</v>
      </c>
      <c r="Q286">
        <f>ATAN2(R286,S286)/$AB$1+180</f>
        <v>217.33170502245159</v>
      </c>
      <c r="R286">
        <f>-F286*SIN(M286*$AB$1)*COS(N286*$AB$1)-G286*SIN($AB$1*M286)*SIN($AB$1*N286)+H286*COS($AB$1*M286)</f>
        <v>9.0761095437404684</v>
      </c>
      <c r="S286">
        <f>-F286*SIN($AB$1*N286)+G286*COS($AB$1*N286)</f>
        <v>6.9220829271923101</v>
      </c>
      <c r="T286">
        <f>-F286*COS($AB$1*M286)*COS(N286*$AB$1)-G286*COS($AB$1*M286)*SIN($AB$1*N286)-H286*SIN($AB$1*M286)</f>
        <v>17.227565222604614</v>
      </c>
      <c r="W286">
        <f t="shared" si="8"/>
        <v>1</v>
      </c>
    </row>
    <row r="287" spans="1:23">
      <c r="A287" t="s">
        <v>1674</v>
      </c>
      <c r="B287" t="s">
        <v>1675</v>
      </c>
      <c r="C287" t="s">
        <v>1676</v>
      </c>
      <c r="D287">
        <v>39.799999999999997</v>
      </c>
      <c r="I287" t="s">
        <v>1677</v>
      </c>
      <c r="J287" s="36">
        <v>0.37</v>
      </c>
      <c r="K287" s="5" t="str">
        <f>RIGHTB(B287,1)</f>
        <v>N</v>
      </c>
      <c r="L287" s="5" t="str">
        <f>RIGHTB(C287,1)</f>
        <v>W</v>
      </c>
      <c r="M287" s="6" t="str">
        <f>IF(AND(K287="S",LEN(B287)&gt;4),-LEFT(B287,4),IF(AND(K287="S",LEN(B287)=4),-LEFT(B287,3),IF(AND(K287="N",LEN(B287)=4),LEFT(B287,3),LEFT(B287,4))))</f>
        <v>16.3</v>
      </c>
      <c r="N287" s="6">
        <f>IF(AND(L287="W",LEN(C287)=6),-LEFT(C287,5), IF(AND(L287="W",LEN(C287)=5),-LEFT(C287,4), IF(AND(L287="W",LEN(C287)=4), -LEFT(C287,3), IF(AND(L287="E", LEN(C287)=6),LEFT(C287,5), IF(AND(L287="E",LEN(C287)=5), LEFT(C287,4), IF(AND(L287="E",LEN(C287)=4),LEFT(C287,3) ))))))</f>
        <v>-30.4</v>
      </c>
      <c r="O287">
        <f>(F287^2+G287^2+H287^2)^0.5</f>
        <v>0</v>
      </c>
      <c r="P287" t="e">
        <f>ATAN((R287^2+S287^2)^0.5/T287)/$AB$1</f>
        <v>#DIV/0!</v>
      </c>
      <c r="Q287" t="e">
        <f>ATAN2(R287,S287)/$AB$1+180</f>
        <v>#DIV/0!</v>
      </c>
      <c r="R287">
        <f>-F287*SIN(M287*$AB$1)*COS(N287*$AB$1)-G287*SIN($AB$1*M287)*SIN($AB$1*N287)+H287*COS($AB$1*M287)</f>
        <v>0</v>
      </c>
      <c r="S287">
        <f>-F287*SIN($AB$1*N287)+G287*COS($AB$1*N287)</f>
        <v>0</v>
      </c>
      <c r="T287">
        <f>-F287*COS($AB$1*M287)*COS(N287*$AB$1)-G287*COS($AB$1*M287)*SIN($AB$1*N287)-H287*SIN($AB$1*M287)</f>
        <v>0</v>
      </c>
      <c r="W287">
        <f t="shared" si="8"/>
        <v>0</v>
      </c>
    </row>
    <row r="288" spans="1:23">
      <c r="A288" t="s">
        <v>2748</v>
      </c>
      <c r="I288" t="s">
        <v>2087</v>
      </c>
      <c r="J288" s="36">
        <v>0.36</v>
      </c>
      <c r="K288" s="5" t="str">
        <f>RIGHTB(B288,1)</f>
        <v/>
      </c>
      <c r="L288" s="5" t="str">
        <f>RIGHTB(C288,1)</f>
        <v/>
      </c>
      <c r="M288" s="6" t="str">
        <f>IF(AND(K288="S",LEN(B288)&gt;4),-LEFT(B288,4),IF(AND(K288="S",LEN(B288)=4),-LEFT(B288,3),IF(AND(K288="N",LEN(B288)=4),LEFT(B288,3),LEFT(B288,4))))</f>
        <v/>
      </c>
      <c r="N288" s="6" t="b">
        <f>IF(AND(L288="W",LEN(C288)=6),-LEFT(C288,5), IF(AND(L288="W",LEN(C288)=5),-LEFT(C288,4), IF(AND(L288="W",LEN(C288)=4), -LEFT(C288,3), IF(AND(L288="E", LEN(C288)=6),LEFT(C288,5), IF(AND(L288="E",LEN(C288)=5), LEFT(C288,4), IF(AND(L288="E",LEN(C288)=4),LEFT(C288,3) ))))))</f>
        <v>0</v>
      </c>
      <c r="O288">
        <f>(F288^2+G288^2+H288^2)^0.5</f>
        <v>0</v>
      </c>
      <c r="P288" t="e">
        <f>ATAN((R288^2+S288^2)^0.5/T288)/$AB$1</f>
        <v>#VALUE!</v>
      </c>
      <c r="Q288" t="e">
        <f>ATAN2(R288,S288)/$AB$1+180</f>
        <v>#VALUE!</v>
      </c>
      <c r="R288" t="e">
        <f>-F288*SIN(M288*$AB$1)*COS(N288*$AB$1)-G288*SIN($AB$1*M288)*SIN($AB$1*N288)+H288*COS($AB$1*M288)</f>
        <v>#VALUE!</v>
      </c>
      <c r="S288">
        <f>-F288*SIN($AB$1*N288)+G288*COS($AB$1*N288)</f>
        <v>0</v>
      </c>
      <c r="T288" t="e">
        <f>-F288*COS($AB$1*M288)*COS(N288*$AB$1)-G288*COS($AB$1*M288)*SIN($AB$1*N288)-H288*SIN($AB$1*M288)</f>
        <v>#VALUE!</v>
      </c>
      <c r="W288">
        <f t="shared" si="8"/>
        <v>0</v>
      </c>
    </row>
    <row r="289" spans="1:23">
      <c r="A289" t="s">
        <v>2742</v>
      </c>
      <c r="B289" t="s">
        <v>1224</v>
      </c>
      <c r="C289" t="s">
        <v>1225</v>
      </c>
      <c r="I289" t="s">
        <v>2087</v>
      </c>
      <c r="J289" s="36">
        <v>0.36</v>
      </c>
      <c r="K289" s="5" t="str">
        <f>RIGHTB(B289,1)</f>
        <v>S</v>
      </c>
      <c r="L289" s="5" t="str">
        <f>RIGHTB(C289,1)</f>
        <v>W</v>
      </c>
      <c r="M289" s="6">
        <f>IF(AND(K289="S",LEN(B289)&gt;4),-LEFT(B289,4),IF(AND(K289="S",LEN(B289)=4),-LEFT(B289,3),IF(AND(K289="N",LEN(B289)=4),LEFT(B289,3),LEFT(B289,4))))</f>
        <v>-2.9</v>
      </c>
      <c r="N289" s="6">
        <f>IF(AND(L289="W",LEN(C289)=6),-LEFT(C289,5), IF(AND(L289="W",LEN(C289)=5),-LEFT(C289,4), IF(AND(L289="W",LEN(C289)=4), -LEFT(C289,3), IF(AND(L289="E", LEN(C289)=6),LEFT(C289,5), IF(AND(L289="E",LEN(C289)=5), LEFT(C289,4), IF(AND(L289="E",LEN(C289)=4),LEFT(C289,3) ))))))</f>
        <v>-79</v>
      </c>
      <c r="O289">
        <f>(F289^2+G289^2+H289^2)^0.5</f>
        <v>0</v>
      </c>
      <c r="P289" t="e">
        <f>ATAN((R289^2+S289^2)^0.5/T289)/$AB$1</f>
        <v>#DIV/0!</v>
      </c>
      <c r="Q289" t="e">
        <f>ATAN2(R289,S289)/$AB$1+180</f>
        <v>#DIV/0!</v>
      </c>
      <c r="R289">
        <f>-F289*SIN(M289*$AB$1)*COS(N289*$AB$1)-G289*SIN($AB$1*M289)*SIN($AB$1*N289)+H289*COS($AB$1*M289)</f>
        <v>0</v>
      </c>
      <c r="S289">
        <f>-F289*SIN($AB$1*N289)+G289*COS($AB$1*N289)</f>
        <v>0</v>
      </c>
      <c r="T289">
        <f>-F289*COS($AB$1*M289)*COS(N289*$AB$1)-G289*COS($AB$1*M289)*SIN($AB$1*N289)-H289*SIN($AB$1*M289)</f>
        <v>0</v>
      </c>
      <c r="W289">
        <f t="shared" si="8"/>
        <v>0</v>
      </c>
    </row>
    <row r="290" spans="1:23">
      <c r="A290" t="s">
        <v>2736</v>
      </c>
      <c r="I290" t="s">
        <v>2087</v>
      </c>
      <c r="J290" s="36">
        <v>0.36</v>
      </c>
      <c r="K290" s="5" t="str">
        <f>RIGHTB(B290,1)</f>
        <v/>
      </c>
      <c r="L290" s="5" t="str">
        <f>RIGHTB(C290,1)</f>
        <v/>
      </c>
      <c r="M290" s="6" t="str">
        <f>IF(AND(K290="S",LEN(B290)&gt;4),-LEFT(B290,4),IF(AND(K290="S",LEN(B290)=4),-LEFT(B290,3),IF(AND(K290="N",LEN(B290)=4),LEFT(B290,3),LEFT(B290,4))))</f>
        <v/>
      </c>
      <c r="N290" s="6" t="b">
        <f>IF(AND(L290="W",LEN(C290)=6),-LEFT(C290,5), IF(AND(L290="W",LEN(C290)=5),-LEFT(C290,4), IF(AND(L290="W",LEN(C290)=4), -LEFT(C290,3), IF(AND(L290="E", LEN(C290)=6),LEFT(C290,5), IF(AND(L290="E",LEN(C290)=5), LEFT(C290,4), IF(AND(L290="E",LEN(C290)=4),LEFT(C290,3) ))))))</f>
        <v>0</v>
      </c>
      <c r="O290">
        <f>(F290^2+G290^2+H290^2)^0.5</f>
        <v>0</v>
      </c>
      <c r="P290" t="e">
        <f>ATAN((R290^2+S290^2)^0.5/T290)/$AB$1</f>
        <v>#VALUE!</v>
      </c>
      <c r="Q290" t="e">
        <f>ATAN2(R290,S290)/$AB$1+180</f>
        <v>#VALUE!</v>
      </c>
      <c r="R290" t="e">
        <f>-F290*SIN(M290*$AB$1)*COS(N290*$AB$1)-G290*SIN($AB$1*M290)*SIN($AB$1*N290)+H290*COS($AB$1*M290)</f>
        <v>#VALUE!</v>
      </c>
      <c r="S290">
        <f>-F290*SIN($AB$1*N290)+G290*COS($AB$1*N290)</f>
        <v>0</v>
      </c>
      <c r="T290" t="e">
        <f>-F290*COS($AB$1*M290)*COS(N290*$AB$1)-G290*COS($AB$1*M290)*SIN($AB$1*N290)-H290*SIN($AB$1*M290)</f>
        <v>#VALUE!</v>
      </c>
      <c r="W290">
        <f t="shared" si="8"/>
        <v>0</v>
      </c>
    </row>
    <row r="291" spans="1:23">
      <c r="A291" t="s">
        <v>2730</v>
      </c>
      <c r="B291" t="s">
        <v>26</v>
      </c>
      <c r="C291" t="s">
        <v>1215</v>
      </c>
      <c r="I291" t="s">
        <v>2087</v>
      </c>
      <c r="J291" s="36">
        <v>0.36</v>
      </c>
      <c r="K291" s="5" t="str">
        <f>RIGHTB(B291,1)</f>
        <v>S</v>
      </c>
      <c r="L291" s="5" t="str">
        <f>RIGHTB(C291,1)</f>
        <v>W</v>
      </c>
      <c r="M291" s="6">
        <f>IF(AND(K291="S",LEN(B291)&gt;4),-LEFT(B291,4),IF(AND(K291="S",LEN(B291)=4),-LEFT(B291,3),IF(AND(K291="N",LEN(B291)=4),LEFT(B291,3),LEFT(B291,4))))</f>
        <v>-31.1</v>
      </c>
      <c r="N291" s="6">
        <f>IF(AND(L291="W",LEN(C291)=6),-LEFT(C291,5), IF(AND(L291="W",LEN(C291)=5),-LEFT(C291,4), IF(AND(L291="W",LEN(C291)=4), -LEFT(C291,3), IF(AND(L291="E", LEN(C291)=6),LEFT(C291,5), IF(AND(L291="E",LEN(C291)=5), LEFT(C291,4), IF(AND(L291="E",LEN(C291)=4),LEFT(C291,3) ))))))</f>
        <v>-84.3</v>
      </c>
      <c r="O291">
        <f>(F291^2+G291^2+H291^2)^0.5</f>
        <v>0</v>
      </c>
      <c r="P291" t="e">
        <f>ATAN((R291^2+S291^2)^0.5/T291)/$AB$1</f>
        <v>#DIV/0!</v>
      </c>
      <c r="Q291" t="e">
        <f>ATAN2(R291,S291)/$AB$1+180</f>
        <v>#DIV/0!</v>
      </c>
      <c r="R291">
        <f>-F291*SIN(M291*$AB$1)*COS(N291*$AB$1)-G291*SIN($AB$1*M291)*SIN($AB$1*N291)+H291*COS($AB$1*M291)</f>
        <v>0</v>
      </c>
      <c r="S291">
        <f>-F291*SIN($AB$1*N291)+G291*COS($AB$1*N291)</f>
        <v>0</v>
      </c>
      <c r="T291">
        <f>-F291*COS($AB$1*M291)*COS(N291*$AB$1)-G291*COS($AB$1*M291)*SIN($AB$1*N291)-H291*SIN($AB$1*M291)</f>
        <v>0</v>
      </c>
      <c r="W291">
        <f t="shared" si="8"/>
        <v>0</v>
      </c>
    </row>
    <row r="292" spans="1:23">
      <c r="A292" t="s">
        <v>2606</v>
      </c>
      <c r="I292" t="s">
        <v>1954</v>
      </c>
      <c r="J292" s="36">
        <v>0.36</v>
      </c>
      <c r="K292" s="5" t="str">
        <f>RIGHTB(B292,1)</f>
        <v/>
      </c>
      <c r="L292" s="5" t="str">
        <f>RIGHTB(C292,1)</f>
        <v/>
      </c>
      <c r="M292" s="6" t="str">
        <f>IF(AND(K292="S",LEN(B292)&gt;4),-LEFT(B292,4),IF(AND(K292="S",LEN(B292)=4),-LEFT(B292,3),IF(AND(K292="N",LEN(B292)=4),LEFT(B292,3),LEFT(B292,4))))</f>
        <v/>
      </c>
      <c r="N292" s="6" t="b">
        <f>IF(AND(L292="W",LEN(C292)=6),-LEFT(C292,5), IF(AND(L292="W",LEN(C292)=5),-LEFT(C292,4), IF(AND(L292="W",LEN(C292)=4), -LEFT(C292,3), IF(AND(L292="E", LEN(C292)=6),LEFT(C292,5), IF(AND(L292="E",LEN(C292)=5), LEFT(C292,4), IF(AND(L292="E",LEN(C292)=4),LEFT(C292,3) ))))))</f>
        <v>0</v>
      </c>
      <c r="O292">
        <f>(F292^2+G292^2+H292^2)^0.5</f>
        <v>0</v>
      </c>
      <c r="P292" t="e">
        <f>ATAN((R292^2+S292^2)^0.5/T292)/$AB$1</f>
        <v>#VALUE!</v>
      </c>
      <c r="Q292" t="e">
        <f>ATAN2(R292,S292)/$AB$1+180</f>
        <v>#VALUE!</v>
      </c>
      <c r="R292" t="e">
        <f>-F292*SIN(M292*$AB$1)*COS(N292*$AB$1)-G292*SIN($AB$1*M292)*SIN($AB$1*N292)+H292*COS($AB$1*M292)</f>
        <v>#VALUE!</v>
      </c>
      <c r="S292">
        <f>-F292*SIN($AB$1*N292)+G292*COS($AB$1*N292)</f>
        <v>0</v>
      </c>
      <c r="T292" t="e">
        <f>-F292*COS($AB$1*M292)*COS(N292*$AB$1)-G292*COS($AB$1*M292)*SIN($AB$1*N292)-H292*SIN($AB$1*M292)</f>
        <v>#VALUE!</v>
      </c>
      <c r="W292">
        <f t="shared" si="8"/>
        <v>0</v>
      </c>
    </row>
    <row r="293" spans="1:23">
      <c r="A293" t="s">
        <v>2554</v>
      </c>
      <c r="I293" t="s">
        <v>2555</v>
      </c>
      <c r="J293" s="36">
        <v>0.36</v>
      </c>
      <c r="K293" s="5" t="str">
        <f>RIGHTB(B293,1)</f>
        <v/>
      </c>
      <c r="L293" s="5" t="str">
        <f>RIGHTB(C293,1)</f>
        <v/>
      </c>
      <c r="M293" s="6" t="str">
        <f>IF(AND(K293="S",LEN(B293)&gt;4),-LEFT(B293,4),IF(AND(K293="S",LEN(B293)=4),-LEFT(B293,3),IF(AND(K293="N",LEN(B293)=4),LEFT(B293,3),LEFT(B293,4))))</f>
        <v/>
      </c>
      <c r="N293" s="6" t="b">
        <f>IF(AND(L293="W",LEN(C293)=6),-LEFT(C293,5), IF(AND(L293="W",LEN(C293)=5),-LEFT(C293,4), IF(AND(L293="W",LEN(C293)=4), -LEFT(C293,3), IF(AND(L293="E", LEN(C293)=6),LEFT(C293,5), IF(AND(L293="E",LEN(C293)=5), LEFT(C293,4), IF(AND(L293="E",LEN(C293)=4),LEFT(C293,3) ))))))</f>
        <v>0</v>
      </c>
      <c r="O293">
        <f>(F293^2+G293^2+H293^2)^0.5</f>
        <v>0</v>
      </c>
      <c r="P293" t="e">
        <f>ATAN((R293^2+S293^2)^0.5/T293)/$AB$1</f>
        <v>#VALUE!</v>
      </c>
      <c r="Q293" t="e">
        <f>ATAN2(R293,S293)/$AB$1+180</f>
        <v>#VALUE!</v>
      </c>
      <c r="R293" t="e">
        <f>-F293*SIN(M293*$AB$1)*COS(N293*$AB$1)-G293*SIN($AB$1*M293)*SIN($AB$1*N293)+H293*COS($AB$1*M293)</f>
        <v>#VALUE!</v>
      </c>
      <c r="S293">
        <f>-F293*SIN($AB$1*N293)+G293*COS($AB$1*N293)</f>
        <v>0</v>
      </c>
      <c r="T293" t="e">
        <f>-F293*COS($AB$1*M293)*COS(N293*$AB$1)-G293*COS($AB$1*M293)*SIN($AB$1*N293)-H293*SIN($AB$1*M293)</f>
        <v>#VALUE!</v>
      </c>
      <c r="W293">
        <f t="shared" si="8"/>
        <v>0</v>
      </c>
    </row>
    <row r="294" spans="1:23">
      <c r="A294" t="s">
        <v>2511</v>
      </c>
      <c r="B294" t="s">
        <v>1064</v>
      </c>
      <c r="C294" t="s">
        <v>1065</v>
      </c>
      <c r="I294" t="s">
        <v>2087</v>
      </c>
      <c r="J294" s="36">
        <v>0.36</v>
      </c>
      <c r="K294" s="5" t="str">
        <f>RIGHTB(B294,1)</f>
        <v>S</v>
      </c>
      <c r="L294" s="5" t="str">
        <f>RIGHTB(C294,1)</f>
        <v>E</v>
      </c>
      <c r="M294" s="6">
        <f>IF(AND(K294="S",LEN(B294)&gt;4),-LEFT(B294,4),IF(AND(K294="S",LEN(B294)=4),-LEFT(B294,3),IF(AND(K294="N",LEN(B294)=4),LEFT(B294,3),LEFT(B294,4))))</f>
        <v>-31.5</v>
      </c>
      <c r="N294" s="6" t="str">
        <f>IF(AND(L294="W",LEN(C294)=6),-LEFT(C294,5), IF(AND(L294="W",LEN(C294)=5),-LEFT(C294,4), IF(AND(L294="W",LEN(C294)=4), -LEFT(C294,3), IF(AND(L294="E", LEN(C294)=6),LEFT(C294,5), IF(AND(L294="E",LEN(C294)=5), LEFT(C294,4), IF(AND(L294="E",LEN(C294)=4),LEFT(C294,3) ))))))</f>
        <v>107.5</v>
      </c>
      <c r="O294">
        <f>(F294^2+G294^2+H294^2)^0.5</f>
        <v>0</v>
      </c>
      <c r="P294" t="e">
        <f>ATAN((R294^2+S294^2)^0.5/T294)/$AB$1</f>
        <v>#DIV/0!</v>
      </c>
      <c r="Q294" t="e">
        <f>ATAN2(R294,S294)/$AB$1+180</f>
        <v>#DIV/0!</v>
      </c>
      <c r="R294">
        <f>-F294*SIN(M294*$AB$1)*COS(N294*$AB$1)-G294*SIN($AB$1*M294)*SIN($AB$1*N294)+H294*COS($AB$1*M294)</f>
        <v>0</v>
      </c>
      <c r="S294">
        <f>-F294*SIN($AB$1*N294)+G294*COS($AB$1*N294)</f>
        <v>0</v>
      </c>
      <c r="T294">
        <f>-F294*COS($AB$1*M294)*COS(N294*$AB$1)-G294*COS($AB$1*M294)*SIN($AB$1*N294)-H294*SIN($AB$1*M294)</f>
        <v>0</v>
      </c>
      <c r="W294">
        <f t="shared" si="8"/>
        <v>0</v>
      </c>
    </row>
    <row r="295" spans="1:23">
      <c r="A295" t="s">
        <v>2341</v>
      </c>
      <c r="B295" t="s">
        <v>62</v>
      </c>
      <c r="C295" t="s">
        <v>453</v>
      </c>
      <c r="I295" t="s">
        <v>1954</v>
      </c>
      <c r="J295" s="36">
        <v>0.36</v>
      </c>
      <c r="K295" s="5" t="str">
        <f>RIGHTB(B295,1)</f>
        <v>S</v>
      </c>
      <c r="L295" s="5" t="str">
        <f>RIGHTB(C295,1)</f>
        <v>W</v>
      </c>
      <c r="M295" s="6">
        <f>IF(AND(K295="S",LEN(B295)&gt;4),-LEFT(B295,4),IF(AND(K295="S",LEN(B295)=4),-LEFT(B295,3),IF(AND(K295="N",LEN(B295)=4),LEFT(B295,3),LEFT(B295,4))))</f>
        <v>-29</v>
      </c>
      <c r="N295" s="6">
        <f>IF(AND(L295="W",LEN(C295)=6),-LEFT(C295,5), IF(AND(L295="W",LEN(C295)=5),-LEFT(C295,4), IF(AND(L295="W",LEN(C295)=4), -LEFT(C295,3), IF(AND(L295="E", LEN(C295)=6),LEFT(C295,5), IF(AND(L295="E",LEN(C295)=5), LEFT(C295,4), IF(AND(L295="E",LEN(C295)=4),LEFT(C295,3) ))))))</f>
        <v>-108</v>
      </c>
      <c r="O295">
        <f>(F295^2+G295^2+H295^2)^0.5</f>
        <v>0</v>
      </c>
      <c r="P295" t="e">
        <f>ATAN((R295^2+S295^2)^0.5/T295)/$AB$1</f>
        <v>#DIV/0!</v>
      </c>
      <c r="Q295" t="e">
        <f>ATAN2(R295,S295)/$AB$1+180</f>
        <v>#DIV/0!</v>
      </c>
      <c r="R295">
        <f>-F295*SIN(M295*$AB$1)*COS(N295*$AB$1)-G295*SIN($AB$1*M295)*SIN($AB$1*N295)+H295*COS($AB$1*M295)</f>
        <v>0</v>
      </c>
      <c r="S295">
        <f>-F295*SIN($AB$1*N295)+G295*COS($AB$1*N295)</f>
        <v>0</v>
      </c>
      <c r="T295">
        <f>-F295*COS($AB$1*M295)*COS(N295*$AB$1)-G295*COS($AB$1*M295)*SIN($AB$1*N295)-H295*SIN($AB$1*M295)</f>
        <v>0</v>
      </c>
      <c r="W295">
        <f t="shared" si="8"/>
        <v>0</v>
      </c>
    </row>
    <row r="296" spans="1:23">
      <c r="A296" t="s">
        <v>2303</v>
      </c>
      <c r="B296" t="s">
        <v>397</v>
      </c>
      <c r="C296" t="s">
        <v>398</v>
      </c>
      <c r="I296" t="s">
        <v>2304</v>
      </c>
      <c r="J296" s="36">
        <v>0.36</v>
      </c>
      <c r="K296" s="5" t="str">
        <f>RIGHTB(B296,1)</f>
        <v>N</v>
      </c>
      <c r="L296" s="5" t="str">
        <f>RIGHTB(C296,1)</f>
        <v>E</v>
      </c>
      <c r="M296" s="6" t="str">
        <f>IF(AND(K296="S",LEN(B296)&gt;4),-LEFT(B296,4),IF(AND(K296="S",LEN(B296)=4),-LEFT(B296,3),IF(AND(K296="N",LEN(B296)=4),LEFT(B296,3),LEFT(B296,4))))</f>
        <v>51.3</v>
      </c>
      <c r="N296" s="6" t="str">
        <f>IF(AND(L296="W",LEN(C296)=6),-LEFT(C296,5), IF(AND(L296="W",LEN(C296)=5),-LEFT(C296,4), IF(AND(L296="W",LEN(C296)=4), -LEFT(C296,3), IF(AND(L296="E", LEN(C296)=6),LEFT(C296,5), IF(AND(L296="E",LEN(C296)=5), LEFT(C296,4), IF(AND(L296="E",LEN(C296)=4),LEFT(C296,3) ))))))</f>
        <v>115.4</v>
      </c>
      <c r="O296">
        <f>(F296^2+G296^2+H296^2)^0.5</f>
        <v>0</v>
      </c>
      <c r="P296" t="e">
        <f>ATAN((R296^2+S296^2)^0.5/T296)/$AB$1</f>
        <v>#DIV/0!</v>
      </c>
      <c r="Q296" t="e">
        <f>ATAN2(R296,S296)/$AB$1+180</f>
        <v>#DIV/0!</v>
      </c>
      <c r="R296">
        <f>-F296*SIN(M296*$AB$1)*COS(N296*$AB$1)-G296*SIN($AB$1*M296)*SIN($AB$1*N296)+H296*COS($AB$1*M296)</f>
        <v>0</v>
      </c>
      <c r="S296">
        <f>-F296*SIN($AB$1*N296)+G296*COS($AB$1*N296)</f>
        <v>0</v>
      </c>
      <c r="T296">
        <f>-F296*COS($AB$1*M296)*COS(N296*$AB$1)-G296*COS($AB$1*M296)*SIN($AB$1*N296)-H296*SIN($AB$1*M296)</f>
        <v>0</v>
      </c>
      <c r="W296">
        <f t="shared" si="8"/>
        <v>0</v>
      </c>
    </row>
    <row r="297" spans="1:23">
      <c r="A297" t="s">
        <v>1633</v>
      </c>
      <c r="B297" t="s">
        <v>362</v>
      </c>
      <c r="C297" t="s">
        <v>363</v>
      </c>
      <c r="D297">
        <v>31.5</v>
      </c>
      <c r="E297">
        <v>14.5</v>
      </c>
      <c r="F297">
        <v>-7.7</v>
      </c>
      <c r="G297">
        <v>-8.1999999999999993</v>
      </c>
      <c r="H297">
        <v>-9.1</v>
      </c>
      <c r="I297" t="s">
        <v>1954</v>
      </c>
      <c r="J297" s="36">
        <v>0.36</v>
      </c>
      <c r="K297" s="5" t="str">
        <f>RIGHTB(B297,1)</f>
        <v>N</v>
      </c>
      <c r="L297" s="5" t="str">
        <f>RIGHTB(C297,1)</f>
        <v>E</v>
      </c>
      <c r="M297" s="6" t="str">
        <f>IF(AND(K297="S",LEN(B297)&gt;4),-LEFT(B297,4),IF(AND(K297="S",LEN(B297)=4),-LEFT(B297,3),IF(AND(K297="N",LEN(B297)=4),LEFT(B297,3),LEFT(B297,4))))</f>
        <v>38.6</v>
      </c>
      <c r="N297" s="6" t="str">
        <f>IF(AND(L297="W",LEN(C297)=6),-LEFT(C297,5), IF(AND(L297="W",LEN(C297)=5),-LEFT(C297,4), IF(AND(L297="W",LEN(C297)=4), -LEFT(C297,3), IF(AND(L297="E", LEN(C297)=6),LEFT(C297,5), IF(AND(L297="E",LEN(C297)=5), LEFT(C297,4), IF(AND(L297="E",LEN(C297)=4),LEFT(C297,3) ))))))</f>
        <v>68.0</v>
      </c>
      <c r="O297">
        <f>(F297^2+G297^2+H297^2)^0.5</f>
        <v>14.468586662144993</v>
      </c>
      <c r="P297">
        <f>ATAN((R297^2+S297^2)^0.5/T297)/$AB$1</f>
        <v>16.491090817178236</v>
      </c>
      <c r="Q297">
        <f>ATAN2(R297,S297)/$AB$1+180</f>
        <v>277.96296624215398</v>
      </c>
      <c r="R297">
        <f>-F297*SIN(M297*$AB$1)*COS(N297*$AB$1)-G297*SIN($AB$1*M297)*SIN($AB$1*N297)+H297*COS($AB$1*M297)</f>
        <v>-0.5689749069666723</v>
      </c>
      <c r="S297">
        <f>-F297*SIN($AB$1*N297)+G297*COS($AB$1*N297)</f>
        <v>4.0675416137980331</v>
      </c>
      <c r="T297">
        <f>-F297*COS($AB$1*M297)*COS(N297*$AB$1)-G297*COS($AB$1*M297)*SIN($AB$1*N297)-H297*SIN($AB$1*M297)</f>
        <v>13.873405233584995</v>
      </c>
      <c r="W297">
        <f t="shared" si="8"/>
        <v>1</v>
      </c>
    </row>
    <row r="298" spans="1:23">
      <c r="A298" t="s">
        <v>2110</v>
      </c>
      <c r="B298" t="s">
        <v>21</v>
      </c>
      <c r="C298" t="s">
        <v>108</v>
      </c>
      <c r="I298" t="s">
        <v>2087</v>
      </c>
      <c r="J298" s="36">
        <v>0.36</v>
      </c>
      <c r="K298" s="5" t="str">
        <f>RIGHTB(B298,1)</f>
        <v>S</v>
      </c>
      <c r="L298" s="5" t="str">
        <f>RIGHTB(C298,1)</f>
        <v>W</v>
      </c>
      <c r="M298" s="6">
        <f>IF(AND(K298="S",LEN(B298)&gt;4),-LEFT(B298,4),IF(AND(K298="S",LEN(B298)=4),-LEFT(B298,3),IF(AND(K298="N",LEN(B298)=4),LEFT(B298,3),LEFT(B298,4))))</f>
        <v>-8</v>
      </c>
      <c r="N298" s="6">
        <f>IF(AND(L298="W",LEN(C298)=6),-LEFT(C298,5), IF(AND(L298="W",LEN(C298)=5),-LEFT(C298,4), IF(AND(L298="W",LEN(C298)=4), -LEFT(C298,3), IF(AND(L298="E", LEN(C298)=6),LEFT(C298,5), IF(AND(L298="E",LEN(C298)=5), LEFT(C298,4), IF(AND(L298="E",LEN(C298)=4),LEFT(C298,3) ))))))</f>
        <v>-86</v>
      </c>
      <c r="O298">
        <f>(F298^2+G298^2+H298^2)^0.5</f>
        <v>0</v>
      </c>
      <c r="P298" t="e">
        <f>ATAN((R298^2+S298^2)^0.5/T298)/$AB$1</f>
        <v>#DIV/0!</v>
      </c>
      <c r="Q298" t="e">
        <f>ATAN2(R298,S298)/$AB$1+180</f>
        <v>#DIV/0!</v>
      </c>
      <c r="R298">
        <f>-F298*SIN(M298*$AB$1)*COS(N298*$AB$1)-G298*SIN($AB$1*M298)*SIN($AB$1*N298)+H298*COS($AB$1*M298)</f>
        <v>0</v>
      </c>
      <c r="S298">
        <f>-F298*SIN($AB$1*N298)+G298*COS($AB$1*N298)</f>
        <v>0</v>
      </c>
      <c r="T298">
        <f>-F298*COS($AB$1*M298)*COS(N298*$AB$1)-G298*COS($AB$1*M298)*SIN($AB$1*N298)-H298*SIN($AB$1*M298)</f>
        <v>0</v>
      </c>
      <c r="W298">
        <f t="shared" si="8"/>
        <v>0</v>
      </c>
    </row>
    <row r="299" spans="1:23">
      <c r="A299" t="s">
        <v>2086</v>
      </c>
      <c r="B299" t="s">
        <v>82</v>
      </c>
      <c r="C299" t="s">
        <v>83</v>
      </c>
      <c r="D299">
        <v>26.5</v>
      </c>
      <c r="E299">
        <v>22.1</v>
      </c>
      <c r="F299">
        <v>16</v>
      </c>
      <c r="G299">
        <v>14.9</v>
      </c>
      <c r="H299">
        <v>-3.3</v>
      </c>
      <c r="I299" t="s">
        <v>2087</v>
      </c>
      <c r="J299" s="36">
        <v>0.36</v>
      </c>
      <c r="K299" s="5" t="str">
        <f>RIGHTB(B299,1)</f>
        <v>N</v>
      </c>
      <c r="L299" s="5" t="str">
        <f>RIGHTB(C299,1)</f>
        <v>E</v>
      </c>
      <c r="M299" s="6" t="str">
        <f>IF(AND(K299="S",LEN(B299)&gt;4),-LEFT(B299,4),IF(AND(K299="S",LEN(B299)=4),-LEFT(B299,3),IF(AND(K299="N",LEN(B299)=4),LEFT(B299,3),LEFT(B299,4))))</f>
        <v>0.3</v>
      </c>
      <c r="N299" s="6" t="str">
        <f>IF(AND(L299="W",LEN(C299)=6),-LEFT(C299,5), IF(AND(L299="W",LEN(C299)=5),-LEFT(C299,4), IF(AND(L299="W",LEN(C299)=4), -LEFT(C299,3), IF(AND(L299="E", LEN(C299)=6),LEFT(C299,5), IF(AND(L299="E",LEN(C299)=5), LEFT(C299,4), IF(AND(L299="E",LEN(C299)=4),LEFT(C299,3) ))))))</f>
        <v>156.2</v>
      </c>
      <c r="O299">
        <f>(F299^2+G299^2+H299^2)^0.5</f>
        <v>22.111083193728884</v>
      </c>
      <c r="P299">
        <f>ATAN((R299^2+S299^2)^0.5/T299)/$AB$1</f>
        <v>66.988171447636333</v>
      </c>
      <c r="Q299">
        <f>ATAN2(R299,S299)/$AB$1+180</f>
        <v>80.797283394840491</v>
      </c>
      <c r="R299">
        <f>-F299*SIN(M299*$AB$1)*COS(N299*$AB$1)-G299*SIN($AB$1*M299)*SIN($AB$1*N299)+H299*COS($AB$1*M299)</f>
        <v>-3.2547865665598934</v>
      </c>
      <c r="S299">
        <f>-F299*SIN($AB$1*N299)+G299*COS($AB$1*N299)</f>
        <v>-20.089623793272814</v>
      </c>
      <c r="T299">
        <f>-F299*COS($AB$1*M299)*COS(N299*$AB$1)-G299*COS($AB$1*M299)*SIN($AB$1*N299)-H299*SIN($AB$1*M299)</f>
        <v>8.643690198688752</v>
      </c>
      <c r="W299">
        <f t="shared" si="8"/>
        <v>1</v>
      </c>
    </row>
    <row r="300" spans="1:23">
      <c r="A300" t="s">
        <v>2030</v>
      </c>
      <c r="B300" t="s">
        <v>913</v>
      </c>
      <c r="C300" t="s">
        <v>914</v>
      </c>
      <c r="D300">
        <v>50</v>
      </c>
      <c r="I300" t="s">
        <v>1954</v>
      </c>
      <c r="J300" s="36">
        <v>0.36</v>
      </c>
      <c r="K300" s="5" t="str">
        <f>RIGHTB(B300,1)</f>
        <v>S</v>
      </c>
      <c r="L300" s="5" t="str">
        <f>RIGHTB(C300,1)</f>
        <v>E</v>
      </c>
      <c r="M300" s="6">
        <f>IF(AND(K300="S",LEN(B300)&gt;4),-LEFT(B300,4),IF(AND(K300="S",LEN(B300)=4),-LEFT(B300,3),IF(AND(K300="N",LEN(B300)=4),LEFT(B300,3),LEFT(B300,4))))</f>
        <v>-5.4</v>
      </c>
      <c r="N300" s="6" t="str">
        <f>IF(AND(L300="W",LEN(C300)=6),-LEFT(C300,5), IF(AND(L300="W",LEN(C300)=5),-LEFT(C300,4), IF(AND(L300="W",LEN(C300)=4), -LEFT(C300,3), IF(AND(L300="E", LEN(C300)=6),LEFT(C300,5), IF(AND(L300="E",LEN(C300)=5), LEFT(C300,4), IF(AND(L300="E",LEN(C300)=4),LEFT(C300,3) ))))))</f>
        <v>159.3</v>
      </c>
      <c r="O300">
        <f>(F300^2+G300^2+H300^2)^0.5</f>
        <v>0</v>
      </c>
      <c r="P300" t="e">
        <f>ATAN((R300^2+S300^2)^0.5/T300)/$AB$1</f>
        <v>#DIV/0!</v>
      </c>
      <c r="Q300" t="e">
        <f>ATAN2(R300,S300)/$AB$1+180</f>
        <v>#DIV/0!</v>
      </c>
      <c r="R300">
        <f>-F300*SIN(M300*$AB$1)*COS(N300*$AB$1)-G300*SIN($AB$1*M300)*SIN($AB$1*N300)+H300*COS($AB$1*M300)</f>
        <v>0</v>
      </c>
      <c r="S300">
        <f>-F300*SIN($AB$1*N300)+G300*COS($AB$1*N300)</f>
        <v>0</v>
      </c>
      <c r="T300">
        <f>-F300*COS($AB$1*M300)*COS(N300*$AB$1)-G300*COS($AB$1*M300)*SIN($AB$1*N300)-H300*SIN($AB$1*M300)</f>
        <v>0</v>
      </c>
      <c r="W300">
        <f t="shared" si="8"/>
        <v>0</v>
      </c>
    </row>
    <row r="301" spans="1:23">
      <c r="A301" t="s">
        <v>1953</v>
      </c>
      <c r="B301" t="s">
        <v>613</v>
      </c>
      <c r="C301" t="s">
        <v>614</v>
      </c>
      <c r="D301">
        <v>32.4</v>
      </c>
      <c r="I301" t="s">
        <v>1954</v>
      </c>
      <c r="J301" s="36">
        <v>0.36</v>
      </c>
      <c r="K301" s="5" t="str">
        <f>RIGHTB(B301,1)</f>
        <v>N</v>
      </c>
      <c r="L301" s="5" t="str">
        <f>RIGHTB(C301,1)</f>
        <v>E</v>
      </c>
      <c r="M301" s="6" t="str">
        <f>IF(AND(K301="S",LEN(B301)&gt;4),-LEFT(B301,4),IF(AND(K301="S",LEN(B301)=4),-LEFT(B301,3),IF(AND(K301="N",LEN(B301)=4),LEFT(B301,3),LEFT(B301,4))))</f>
        <v>46.4</v>
      </c>
      <c r="N301" s="6" t="str">
        <f>IF(AND(L301="W",LEN(C301)=6),-LEFT(C301,5), IF(AND(L301="W",LEN(C301)=5),-LEFT(C301,4), IF(AND(L301="W",LEN(C301)=4), -LEFT(C301,3), IF(AND(L301="E", LEN(C301)=6),LEFT(C301,5), IF(AND(L301="E",LEN(C301)=5), LEFT(C301,4), IF(AND(L301="E",LEN(C301)=4),LEFT(C301,3) ))))))</f>
        <v>171.6</v>
      </c>
      <c r="O301">
        <f>(F301^2+G301^2+H301^2)^0.5</f>
        <v>0</v>
      </c>
      <c r="P301" t="e">
        <f>ATAN((R301^2+S301^2)^0.5/T301)/$AB$1</f>
        <v>#DIV/0!</v>
      </c>
      <c r="Q301" t="e">
        <f>ATAN2(R301,S301)/$AB$1+180</f>
        <v>#DIV/0!</v>
      </c>
      <c r="R301">
        <f>-F301*SIN(M301*$AB$1)*COS(N301*$AB$1)-G301*SIN($AB$1*M301)*SIN($AB$1*N301)+H301*COS($AB$1*M301)</f>
        <v>0</v>
      </c>
      <c r="S301">
        <f>-F301*SIN($AB$1*N301)+G301*COS($AB$1*N301)</f>
        <v>0</v>
      </c>
      <c r="T301">
        <f>-F301*COS($AB$1*M301)*COS(N301*$AB$1)-G301*COS($AB$1*M301)*SIN($AB$1*N301)-H301*SIN($AB$1*M301)</f>
        <v>0</v>
      </c>
      <c r="W301">
        <f t="shared" si="8"/>
        <v>0</v>
      </c>
    </row>
    <row r="302" spans="1:23">
      <c r="A302" t="s">
        <v>2590</v>
      </c>
      <c r="I302" t="s">
        <v>2212</v>
      </c>
      <c r="J302" s="36">
        <v>0.35</v>
      </c>
      <c r="K302" s="5" t="str">
        <f>RIGHTB(B302,1)</f>
        <v/>
      </c>
      <c r="L302" s="5" t="str">
        <f>RIGHTB(C302,1)</f>
        <v/>
      </c>
      <c r="M302" s="6" t="str">
        <f>IF(AND(K302="S",LEN(B302)&gt;4),-LEFT(B302,4),IF(AND(K302="S",LEN(B302)=4),-LEFT(B302,3),IF(AND(K302="N",LEN(B302)=4),LEFT(B302,3),LEFT(B302,4))))</f>
        <v/>
      </c>
      <c r="N302" s="6" t="b">
        <f>IF(AND(L302="W",LEN(C302)=6),-LEFT(C302,5), IF(AND(L302="W",LEN(C302)=5),-LEFT(C302,4), IF(AND(L302="W",LEN(C302)=4), -LEFT(C302,3), IF(AND(L302="E", LEN(C302)=6),LEFT(C302,5), IF(AND(L302="E",LEN(C302)=5), LEFT(C302,4), IF(AND(L302="E",LEN(C302)=4),LEFT(C302,3) ))))))</f>
        <v>0</v>
      </c>
      <c r="O302">
        <f>(F302^2+G302^2+H302^2)^0.5</f>
        <v>0</v>
      </c>
      <c r="P302" t="e">
        <f>ATAN((R302^2+S302^2)^0.5/T302)/$AB$1</f>
        <v>#VALUE!</v>
      </c>
      <c r="Q302" t="e">
        <f>ATAN2(R302,S302)/$AB$1+180</f>
        <v>#VALUE!</v>
      </c>
      <c r="R302" t="e">
        <f>-F302*SIN(M302*$AB$1)*COS(N302*$AB$1)-G302*SIN($AB$1*M302)*SIN($AB$1*N302)+H302*COS($AB$1*M302)</f>
        <v>#VALUE!</v>
      </c>
      <c r="S302">
        <f>-F302*SIN($AB$1*N302)+G302*COS($AB$1*N302)</f>
        <v>0</v>
      </c>
      <c r="T302" t="e">
        <f>-F302*COS($AB$1*M302)*COS(N302*$AB$1)-G302*COS($AB$1*M302)*SIN($AB$1*N302)-H302*SIN($AB$1*M302)</f>
        <v>#VALUE!</v>
      </c>
      <c r="W302">
        <f t="shared" si="8"/>
        <v>0</v>
      </c>
    </row>
    <row r="303" spans="1:23">
      <c r="A303" t="s">
        <v>2524</v>
      </c>
      <c r="I303" t="s">
        <v>1945</v>
      </c>
      <c r="J303" s="36">
        <v>0.35</v>
      </c>
      <c r="K303" s="5" t="str">
        <f>RIGHTB(B303,1)</f>
        <v/>
      </c>
      <c r="L303" s="5" t="str">
        <f>RIGHTB(C303,1)</f>
        <v/>
      </c>
      <c r="M303" s="6" t="str">
        <f>IF(AND(K303="S",LEN(B303)&gt;4),-LEFT(B303,4),IF(AND(K303="S",LEN(B303)=4),-LEFT(B303,3),IF(AND(K303="N",LEN(B303)=4),LEFT(B303,3),LEFT(B303,4))))</f>
        <v/>
      </c>
      <c r="N303" s="6" t="b">
        <f>IF(AND(L303="W",LEN(C303)=6),-LEFT(C303,5), IF(AND(L303="W",LEN(C303)=5),-LEFT(C303,4), IF(AND(L303="W",LEN(C303)=4), -LEFT(C303,3), IF(AND(L303="E", LEN(C303)=6),LEFT(C303,5), IF(AND(L303="E",LEN(C303)=5), LEFT(C303,4), IF(AND(L303="E",LEN(C303)=4),LEFT(C303,3) ))))))</f>
        <v>0</v>
      </c>
      <c r="O303">
        <f>(F303^2+G303^2+H303^2)^0.5</f>
        <v>0</v>
      </c>
      <c r="P303" t="e">
        <f>ATAN((R303^2+S303^2)^0.5/T303)/$AB$1</f>
        <v>#VALUE!</v>
      </c>
      <c r="Q303" t="e">
        <f>ATAN2(R303,S303)/$AB$1+180</f>
        <v>#VALUE!</v>
      </c>
      <c r="R303" t="e">
        <f>-F303*SIN(M303*$AB$1)*COS(N303*$AB$1)-G303*SIN($AB$1*M303)*SIN($AB$1*N303)+H303*COS($AB$1*M303)</f>
        <v>#VALUE!</v>
      </c>
      <c r="S303">
        <f>-F303*SIN($AB$1*N303)+G303*COS($AB$1*N303)</f>
        <v>0</v>
      </c>
      <c r="T303" t="e">
        <f>-F303*COS($AB$1*M303)*COS(N303*$AB$1)-G303*COS($AB$1*M303)*SIN($AB$1*N303)-H303*SIN($AB$1*M303)</f>
        <v>#VALUE!</v>
      </c>
      <c r="W303">
        <f t="shared" si="8"/>
        <v>0</v>
      </c>
    </row>
    <row r="304" spans="1:23">
      <c r="A304" t="s">
        <v>1648</v>
      </c>
      <c r="B304" t="s">
        <v>553</v>
      </c>
      <c r="C304" t="s">
        <v>1005</v>
      </c>
      <c r="D304">
        <v>35.200000000000003</v>
      </c>
      <c r="E304">
        <v>21.5</v>
      </c>
      <c r="F304">
        <v>20.2</v>
      </c>
      <c r="G304">
        <v>-3.3</v>
      </c>
      <c r="H304">
        <v>6.6</v>
      </c>
      <c r="I304" t="s">
        <v>2212</v>
      </c>
      <c r="J304" s="36">
        <v>0.35</v>
      </c>
      <c r="K304" s="5" t="str">
        <f>RIGHTB(B304,1)</f>
        <v>S</v>
      </c>
      <c r="L304" s="5" t="str">
        <f>RIGHTB(C304,1)</f>
        <v>E</v>
      </c>
      <c r="M304" s="6">
        <f>IF(AND(K304="S",LEN(B304)&gt;4),-LEFT(B304,4),IF(AND(K304="S",LEN(B304)=4),-LEFT(B304,3),IF(AND(K304="N",LEN(B304)=4),LEFT(B304,3),LEFT(B304,4))))</f>
        <v>-21.3</v>
      </c>
      <c r="N304" s="6" t="str">
        <f>IF(AND(L304="W",LEN(C304)=6),-LEFT(C304,5), IF(AND(L304="W",LEN(C304)=5),-LEFT(C304,4), IF(AND(L304="W",LEN(C304)=4), -LEFT(C304,3), IF(AND(L304="E", LEN(C304)=6),LEFT(C304,5), IF(AND(L304="E",LEN(C304)=5), LEFT(C304,4), IF(AND(L304="E",LEN(C304)=4),LEFT(C304,3) ))))))</f>
        <v>154.7</v>
      </c>
      <c r="O304">
        <f>(F304^2+G304^2+H304^2)^0.5</f>
        <v>21.505580671072334</v>
      </c>
      <c r="P304">
        <f>ATAN((R304^2+S304^2)^0.5/T304)/$AB$1</f>
        <v>15.470534513631469</v>
      </c>
      <c r="Q304">
        <f>ATAN2(R304,S304)/$AB$1+180</f>
        <v>79.991252771822261</v>
      </c>
      <c r="R304">
        <f>-F304*SIN(M304*$AB$1)*COS(N304*$AB$1)-G304*SIN($AB$1*M304)*SIN($AB$1*N304)+H304*COS($AB$1*M304)</f>
        <v>-0.99698797964938723</v>
      </c>
      <c r="S304">
        <f>-F304*SIN($AB$1*N304)+G304*COS($AB$1*N304)</f>
        <v>-5.6491564280589168</v>
      </c>
      <c r="T304">
        <f>-F304*COS($AB$1*M304)*COS(N304*$AB$1)-G304*COS($AB$1*M304)*SIN($AB$1*N304)-H304*SIN($AB$1*M304)</f>
        <v>20.726385276254877</v>
      </c>
      <c r="W304">
        <f t="shared" si="8"/>
        <v>1</v>
      </c>
    </row>
    <row r="305" spans="1:23">
      <c r="A305" t="s">
        <v>2211</v>
      </c>
      <c r="B305" t="s">
        <v>270</v>
      </c>
      <c r="C305" t="s">
        <v>271</v>
      </c>
      <c r="D305">
        <v>42</v>
      </c>
      <c r="I305" t="s">
        <v>2212</v>
      </c>
      <c r="J305" s="36">
        <v>0.35</v>
      </c>
      <c r="K305" s="5" t="str">
        <f>RIGHTB(B305,1)</f>
        <v>S</v>
      </c>
      <c r="L305" s="5" t="str">
        <f>RIGHTB(C305,1)</f>
        <v>E</v>
      </c>
      <c r="M305" s="6">
        <f>IF(AND(K305="S",LEN(B305)&gt;4),-LEFT(B305,4),IF(AND(K305="S",LEN(B305)=4),-LEFT(B305,3),IF(AND(K305="N",LEN(B305)=4),LEFT(B305,3),LEFT(B305,4))))</f>
        <v>-26.1</v>
      </c>
      <c r="N305" s="6" t="str">
        <f>IF(AND(L305="W",LEN(C305)=6),-LEFT(C305,5), IF(AND(L305="W",LEN(C305)=5),-LEFT(C305,4), IF(AND(L305="W",LEN(C305)=4), -LEFT(C305,3), IF(AND(L305="E", LEN(C305)=6),LEFT(C305,5), IF(AND(L305="E",LEN(C305)=5), LEFT(C305,4), IF(AND(L305="E",LEN(C305)=4),LEFT(C305,3) ))))))</f>
        <v>100.0</v>
      </c>
      <c r="O305">
        <f>(F305^2+G305^2+H305^2)^0.5</f>
        <v>0</v>
      </c>
      <c r="P305" t="e">
        <f>ATAN((R305^2+S305^2)^0.5/T305)/$AB$1</f>
        <v>#DIV/0!</v>
      </c>
      <c r="Q305" t="e">
        <f>ATAN2(R305,S305)/$AB$1+180</f>
        <v>#DIV/0!</v>
      </c>
      <c r="R305">
        <f>-F305*SIN(M305*$AB$1)*COS(N305*$AB$1)-G305*SIN($AB$1*M305)*SIN($AB$1*N305)+H305*COS($AB$1*M305)</f>
        <v>0</v>
      </c>
      <c r="S305">
        <f>-F305*SIN($AB$1*N305)+G305*COS($AB$1*N305)</f>
        <v>0</v>
      </c>
      <c r="T305">
        <f>-F305*COS($AB$1*M305)*COS(N305*$AB$1)-G305*COS($AB$1*M305)*SIN($AB$1*N305)-H305*SIN($AB$1*M305)</f>
        <v>0</v>
      </c>
      <c r="W305">
        <f t="shared" si="8"/>
        <v>0</v>
      </c>
    </row>
    <row r="306" spans="1:23">
      <c r="A306" t="s">
        <v>1599</v>
      </c>
      <c r="B306" t="s">
        <v>36</v>
      </c>
      <c r="C306" t="s">
        <v>37</v>
      </c>
      <c r="D306">
        <v>23.3</v>
      </c>
      <c r="E306">
        <v>25.3</v>
      </c>
      <c r="F306">
        <v>21.3</v>
      </c>
      <c r="G306">
        <v>2.2000000000000002</v>
      </c>
      <c r="H306">
        <v>13.4</v>
      </c>
      <c r="I306" t="s">
        <v>2046</v>
      </c>
      <c r="J306" s="36">
        <v>0.35</v>
      </c>
      <c r="K306" s="5" t="str">
        <f>RIGHTB(B306,1)</f>
        <v>S</v>
      </c>
      <c r="L306" s="5" t="str">
        <f>RIGHTB(C306,1)</f>
        <v>W</v>
      </c>
      <c r="M306" s="6">
        <f>IF(AND(K306="S",LEN(B306)&gt;4),-LEFT(B306,4),IF(AND(K306="S",LEN(B306)=4),-LEFT(B306,3),IF(AND(K306="N",LEN(B306)=4),LEFT(B306,3),LEFT(B306,4))))</f>
        <v>-69.5</v>
      </c>
      <c r="N306" s="6">
        <f>IF(AND(L306="W",LEN(C306)=6),-LEFT(C306,5), IF(AND(L306="W",LEN(C306)=5),-LEFT(C306,4), IF(AND(L306="W",LEN(C306)=4), -LEFT(C306,3), IF(AND(L306="E", LEN(C306)=6),LEFT(C306,5), IF(AND(L306="E",LEN(C306)=5), LEFT(C306,4), IF(AND(L306="E",LEN(C306)=4),LEFT(C306,3) ))))))</f>
        <v>-179.7</v>
      </c>
      <c r="O306">
        <f>(F306^2+G306^2+H306^2)^0.5</f>
        <v>25.260443384865596</v>
      </c>
      <c r="P306">
        <f>ATAN((R306^2+S306^2)^0.5/T306)/$AB$1</f>
        <v>37.595655147051886</v>
      </c>
      <c r="Q306">
        <f>ATAN2(R306,S306)/$AB$1+180</f>
        <v>7.7884739925602275</v>
      </c>
      <c r="R306">
        <f>-F306*SIN(M306*$AB$1)*COS(N306*$AB$1)-G306*SIN($AB$1*M306)*SIN($AB$1*N306)+H306*COS($AB$1*M306)</f>
        <v>-15.268854876361967</v>
      </c>
      <c r="S306">
        <f>-F306*SIN($AB$1*N306)+G306*COS($AB$1*N306)</f>
        <v>-2.0884438114246859</v>
      </c>
      <c r="T306">
        <f>-F306*COS($AB$1*M306)*COS(N306*$AB$1)-G306*COS($AB$1*M306)*SIN($AB$1*N306)-H306*SIN($AB$1*M306)</f>
        <v>20.014756386504416</v>
      </c>
      <c r="W306">
        <f t="shared" si="8"/>
        <v>1</v>
      </c>
    </row>
    <row r="307" spans="1:23">
      <c r="A307" t="s">
        <v>1944</v>
      </c>
      <c r="B307" t="s">
        <v>599</v>
      </c>
      <c r="C307" t="s">
        <v>219</v>
      </c>
      <c r="I307" t="s">
        <v>1945</v>
      </c>
      <c r="J307" s="36">
        <v>0.35</v>
      </c>
      <c r="K307" s="5" t="str">
        <f>RIGHTB(B307,1)</f>
        <v>S</v>
      </c>
      <c r="L307" s="5" t="str">
        <f>RIGHTB(C307,1)</f>
        <v>W</v>
      </c>
      <c r="M307" s="6">
        <f>IF(AND(K307="S",LEN(B307)&gt;4),-LEFT(B307,4),IF(AND(K307="S",LEN(B307)=4),-LEFT(B307,3),IF(AND(K307="N",LEN(B307)=4),LEFT(B307,3),LEFT(B307,4))))</f>
        <v>-34.5</v>
      </c>
      <c r="N307" s="6">
        <f>IF(AND(L307="W",LEN(C307)=6),-LEFT(C307,5), IF(AND(L307="W",LEN(C307)=5),-LEFT(C307,4), IF(AND(L307="W",LEN(C307)=4), -LEFT(C307,3), IF(AND(L307="E", LEN(C307)=6),LEFT(C307,5), IF(AND(L307="E",LEN(C307)=5), LEFT(C307,4), IF(AND(L307="E",LEN(C307)=4),LEFT(C307,3) ))))))</f>
        <v>-126.6</v>
      </c>
      <c r="O307">
        <f>(F307^2+G307^2+H307^2)^0.5</f>
        <v>0</v>
      </c>
      <c r="P307" t="e">
        <f>ATAN((R307^2+S307^2)^0.5/T307)/$AB$1</f>
        <v>#DIV/0!</v>
      </c>
      <c r="Q307" t="e">
        <f>ATAN2(R307,S307)/$AB$1+180</f>
        <v>#DIV/0!</v>
      </c>
      <c r="R307">
        <f>-F307*SIN(M307*$AB$1)*COS(N307*$AB$1)-G307*SIN($AB$1*M307)*SIN($AB$1*N307)+H307*COS($AB$1*M307)</f>
        <v>0</v>
      </c>
      <c r="S307">
        <f>-F307*SIN($AB$1*N307)+G307*COS($AB$1*N307)</f>
        <v>0</v>
      </c>
      <c r="T307">
        <f>-F307*COS($AB$1*M307)*COS(N307*$AB$1)-G307*COS($AB$1*M307)*SIN($AB$1*N307)-H307*SIN($AB$1*M307)</f>
        <v>0</v>
      </c>
      <c r="W307">
        <f t="shared" si="8"/>
        <v>0</v>
      </c>
    </row>
    <row r="308" spans="1:23">
      <c r="A308" t="s">
        <v>2207</v>
      </c>
      <c r="B308" t="s">
        <v>266</v>
      </c>
      <c r="C308" t="s">
        <v>267</v>
      </c>
      <c r="D308">
        <v>50</v>
      </c>
      <c r="I308" t="s">
        <v>2208</v>
      </c>
      <c r="J308" s="36">
        <v>0.34</v>
      </c>
      <c r="K308" s="5" t="str">
        <f>RIGHTB(B308,1)</f>
        <v>S</v>
      </c>
      <c r="L308" s="5" t="str">
        <f>RIGHTB(C308,1)</f>
        <v>E</v>
      </c>
      <c r="M308" s="6">
        <f>IF(AND(K308="S",LEN(B308)&gt;4),-LEFT(B308,4),IF(AND(K308="S",LEN(B308)=4),-LEFT(B308,3),IF(AND(K308="N",LEN(B308)=4),LEFT(B308,3),LEFT(B308,4))))</f>
        <v>-0.5</v>
      </c>
      <c r="N308" s="6" t="str">
        <f>IF(AND(L308="W",LEN(C308)=6),-LEFT(C308,5), IF(AND(L308="W",LEN(C308)=5),-LEFT(C308,4), IF(AND(L308="W",LEN(C308)=4), -LEFT(C308,3), IF(AND(L308="E", LEN(C308)=6),LEFT(C308,5), IF(AND(L308="E",LEN(C308)=5), LEFT(C308,4), IF(AND(L308="E",LEN(C308)=4),LEFT(C308,3) ))))))</f>
        <v>133.2</v>
      </c>
      <c r="O308">
        <f>(F308^2+G308^2+H308^2)^0.5</f>
        <v>0</v>
      </c>
      <c r="P308" t="e">
        <f>ATAN((R308^2+S308^2)^0.5/T308)/$AB$1</f>
        <v>#DIV/0!</v>
      </c>
      <c r="Q308" t="e">
        <f>ATAN2(R308,S308)/$AB$1+180</f>
        <v>#DIV/0!</v>
      </c>
      <c r="R308">
        <f>-F308*SIN(M308*$AB$1)*COS(N308*$AB$1)-G308*SIN($AB$1*M308)*SIN($AB$1*N308)+H308*COS($AB$1*M308)</f>
        <v>0</v>
      </c>
      <c r="S308">
        <f>-F308*SIN($AB$1*N308)+G308*COS($AB$1*N308)</f>
        <v>0</v>
      </c>
      <c r="T308">
        <f>-F308*COS($AB$1*M308)*COS(N308*$AB$1)-G308*COS($AB$1*M308)*SIN($AB$1*N308)-H308*SIN($AB$1*M308)</f>
        <v>0</v>
      </c>
      <c r="W308">
        <f t="shared" si="8"/>
        <v>0</v>
      </c>
    </row>
    <row r="309" spans="1:23">
      <c r="A309" t="s">
        <v>1911</v>
      </c>
      <c r="I309" t="s">
        <v>1787</v>
      </c>
      <c r="J309" s="36">
        <v>0.34</v>
      </c>
      <c r="K309" s="5" t="str">
        <f>RIGHTB(B309,1)</f>
        <v/>
      </c>
      <c r="L309" s="5" t="str">
        <f>RIGHTB(C309,1)</f>
        <v/>
      </c>
      <c r="M309" s="6" t="str">
        <f>IF(AND(K309="S",LEN(B309)&gt;4),-LEFT(B309,4),IF(AND(K309="S",LEN(B309)=4),-LEFT(B309,3),IF(AND(K309="N",LEN(B309)=4),LEFT(B309,3),LEFT(B309,4))))</f>
        <v/>
      </c>
      <c r="N309" s="6" t="b">
        <f>IF(AND(L309="W",LEN(C309)=6),-LEFT(C309,5), IF(AND(L309="W",LEN(C309)=5),-LEFT(C309,4), IF(AND(L309="W",LEN(C309)=4), -LEFT(C309,3), IF(AND(L309="E", LEN(C309)=6),LEFT(C309,5), IF(AND(L309="E",LEN(C309)=5), LEFT(C309,4), IF(AND(L309="E",LEN(C309)=4),LEFT(C309,3) ))))))</f>
        <v>0</v>
      </c>
      <c r="O309">
        <f>(F309^2+G309^2+H309^2)^0.5</f>
        <v>0</v>
      </c>
      <c r="P309" t="e">
        <f>ATAN((R309^2+S309^2)^0.5/T309)/$AB$1</f>
        <v>#VALUE!</v>
      </c>
      <c r="Q309" t="e">
        <f>ATAN2(R309,S309)/$AB$1+180</f>
        <v>#VALUE!</v>
      </c>
      <c r="R309" t="e">
        <f>-F309*SIN(M309*$AB$1)*COS(N309*$AB$1)-G309*SIN($AB$1*M309)*SIN($AB$1*N309)+H309*COS($AB$1*M309)</f>
        <v>#VALUE!</v>
      </c>
      <c r="S309">
        <f>-F309*SIN($AB$1*N309)+G309*COS($AB$1*N309)</f>
        <v>0</v>
      </c>
      <c r="T309" t="e">
        <f>-F309*COS($AB$1*M309)*COS(N309*$AB$1)-G309*COS($AB$1*M309)*SIN($AB$1*N309)-H309*SIN($AB$1*M309)</f>
        <v>#VALUE!</v>
      </c>
      <c r="W309">
        <f t="shared" si="8"/>
        <v>0</v>
      </c>
    </row>
    <row r="310" spans="1:23">
      <c r="A310" t="s">
        <v>1816</v>
      </c>
      <c r="B310" t="s">
        <v>24</v>
      </c>
      <c r="C310" t="s">
        <v>624</v>
      </c>
      <c r="D310">
        <v>34.5</v>
      </c>
      <c r="E310">
        <v>21.5</v>
      </c>
      <c r="F310">
        <v>-18.2</v>
      </c>
      <c r="G310">
        <v>-11.3</v>
      </c>
      <c r="H310">
        <v>-2.1</v>
      </c>
      <c r="I310" t="s">
        <v>1817</v>
      </c>
      <c r="J310" s="36">
        <v>0.34</v>
      </c>
      <c r="K310" s="5" t="str">
        <f>RIGHTB(B310,1)</f>
        <v>N</v>
      </c>
      <c r="L310" s="5" t="str">
        <f>RIGHTB(C310,1)</f>
        <v>E</v>
      </c>
      <c r="M310" s="6" t="str">
        <f>IF(AND(K310="S",LEN(B310)&gt;4),-LEFT(B310,4),IF(AND(K310="S",LEN(B310)=4),-LEFT(B310,3),IF(AND(K310="N",LEN(B310)=4),LEFT(B310,3),LEFT(B310,4))))</f>
        <v>45.7</v>
      </c>
      <c r="N310" s="6" t="str">
        <f>IF(AND(L310="W",LEN(C310)=6),-LEFT(C310,5), IF(AND(L310="W",LEN(C310)=5),-LEFT(C310,4), IF(AND(L310="W",LEN(C310)=4), -LEFT(C310,3), IF(AND(L310="E", LEN(C310)=6),LEFT(C310,5), IF(AND(L310="E",LEN(C310)=5), LEFT(C310,4), IF(AND(L310="E",LEN(C310)=4),LEFT(C310,3) ))))))</f>
        <v>15.1</v>
      </c>
      <c r="O310">
        <f>(F310^2+G310^2+H310^2)^0.5</f>
        <v>21.525333911463488</v>
      </c>
      <c r="P310">
        <f>ATAN((R310^2+S310^2)^0.5/T310)/$AB$1</f>
        <v>42.653374788095014</v>
      </c>
      <c r="Q310">
        <f>ATAN2(R310,S310)/$AB$1+180</f>
        <v>154.97883162363965</v>
      </c>
      <c r="R310">
        <f>-F310*SIN(M310*$AB$1)*COS(N310*$AB$1)-G310*SIN($AB$1*M310)*SIN($AB$1*N310)+H310*COS($AB$1*M310)</f>
        <v>13.21598106512281</v>
      </c>
      <c r="S310">
        <f>-F310*SIN($AB$1*N310)+G310*COS($AB$1*N310)</f>
        <v>-6.1686586717935787</v>
      </c>
      <c r="T310">
        <f>-F310*COS($AB$1*M310)*COS(N310*$AB$1)-G310*COS($AB$1*M310)*SIN($AB$1*N310)-H310*SIN($AB$1*M310)</f>
        <v>15.831155822529865</v>
      </c>
      <c r="W310">
        <f t="shared" si="8"/>
        <v>1</v>
      </c>
    </row>
    <row r="311" spans="1:23">
      <c r="A311" t="s">
        <v>1517</v>
      </c>
      <c r="B311" t="s">
        <v>756</v>
      </c>
      <c r="C311" t="s">
        <v>757</v>
      </c>
      <c r="D311">
        <v>28.5</v>
      </c>
      <c r="E311">
        <v>17.600000000000001</v>
      </c>
      <c r="F311">
        <v>10.9</v>
      </c>
      <c r="G311">
        <v>-13.8</v>
      </c>
      <c r="H311">
        <v>-0.1</v>
      </c>
      <c r="I311" t="s">
        <v>1787</v>
      </c>
      <c r="J311" s="36">
        <v>0.34</v>
      </c>
      <c r="K311" s="5" t="str">
        <f>RIGHTB(B311,1)</f>
        <v>S</v>
      </c>
      <c r="L311" s="5" t="str">
        <f>RIGHTB(C311,1)</f>
        <v>E</v>
      </c>
      <c r="M311" s="6">
        <f>IF(AND(K311="S",LEN(B311)&gt;4),-LEFT(B311,4),IF(AND(K311="S",LEN(B311)=4),-LEFT(B311,3),IF(AND(K311="N",LEN(B311)=4),LEFT(B311,3),LEFT(B311,4))))</f>
        <v>-5.9</v>
      </c>
      <c r="N311" s="6" t="str">
        <f>IF(AND(L311="W",LEN(C311)=6),-LEFT(C311,5), IF(AND(L311="W",LEN(C311)=5),-LEFT(C311,4), IF(AND(L311="W",LEN(C311)=4), -LEFT(C311,3), IF(AND(L311="E", LEN(C311)=6),LEFT(C311,5), IF(AND(L311="E",LEN(C311)=5), LEFT(C311,4), IF(AND(L311="E",LEN(C311)=4),LEFT(C311,3) ))))))</f>
        <v>160.4</v>
      </c>
      <c r="O311">
        <f>(F311^2+G311^2+H311^2)^0.5</f>
        <v>17.585789717837525</v>
      </c>
      <c r="P311">
        <f>ATAN((R311^2+S311^2)^0.5/T311)/$AB$1</f>
        <v>32.640661260317302</v>
      </c>
      <c r="Q311">
        <f>ATAN2(R311,S311)/$AB$1+180</f>
        <v>279.90032356851452</v>
      </c>
      <c r="R311">
        <f>-F311*SIN(M311*$AB$1)*COS(N311*$AB$1)-G311*SIN($AB$1*M311)*SIN($AB$1*N311)+H311*COS($AB$1*M311)</f>
        <v>-1.6308383292622946</v>
      </c>
      <c r="S311">
        <f>-F311*SIN($AB$1*N311)+G311*COS($AB$1*N311)</f>
        <v>9.3439707369948692</v>
      </c>
      <c r="T311">
        <f>-F311*COS($AB$1*M311)*COS(N311*$AB$1)-G311*COS($AB$1*M311)*SIN($AB$1*N311)-H311*SIN($AB$1*M311)</f>
        <v>14.808463026593698</v>
      </c>
      <c r="W311">
        <f t="shared" si="8"/>
        <v>1</v>
      </c>
    </row>
    <row r="312" spans="1:23">
      <c r="A312" t="s">
        <v>1640</v>
      </c>
      <c r="B312" t="s">
        <v>417</v>
      </c>
      <c r="C312" t="s">
        <v>418</v>
      </c>
      <c r="D312">
        <v>38</v>
      </c>
      <c r="E312">
        <v>24.4</v>
      </c>
      <c r="F312">
        <v>-5.3</v>
      </c>
      <c r="G312">
        <v>-2.5</v>
      </c>
      <c r="H312">
        <v>23.7</v>
      </c>
      <c r="I312" t="s">
        <v>2315</v>
      </c>
      <c r="J312" s="36">
        <v>0.33</v>
      </c>
      <c r="K312" s="5" t="str">
        <f>RIGHTB(B312,1)</f>
        <v>S</v>
      </c>
      <c r="L312" s="5" t="str">
        <f>RIGHTB(C312,1)</f>
        <v>W</v>
      </c>
      <c r="M312" s="6">
        <f>IF(AND(K312="S",LEN(B312)&gt;4),-LEFT(B312,4),IF(AND(K312="S",LEN(B312)=4),-LEFT(B312,3),IF(AND(K312="N",LEN(B312)=4),LEFT(B312,3),LEFT(B312,4))))</f>
        <v>-83.7</v>
      </c>
      <c r="N312" s="6">
        <f>IF(AND(L312="W",LEN(C312)=6),-LEFT(C312,5), IF(AND(L312="W",LEN(C312)=5),-LEFT(C312,4), IF(AND(L312="W",LEN(C312)=4), -LEFT(C312,3), IF(AND(L312="E", LEN(C312)=6),LEFT(C312,5), IF(AND(L312="E",LEN(C312)=5), LEFT(C312,4), IF(AND(L312="E",LEN(C312)=4),LEFT(C312,3) ))))))</f>
        <v>-171.2</v>
      </c>
      <c r="O312">
        <f>(F312^2+G312^2+H312^2)^0.5</f>
        <v>24.413725647676145</v>
      </c>
      <c r="P312">
        <f>ATAN((R312^2+S312^2)^0.5/T312)/$AB$1</f>
        <v>20.008494890932944</v>
      </c>
      <c r="Q312">
        <f>ATAN2(R312,S312)/$AB$1+180</f>
        <v>191.460444814672</v>
      </c>
      <c r="R312">
        <f>-F312*SIN(M312*$AB$1)*COS(N312*$AB$1)-G312*SIN($AB$1*M312)*SIN($AB$1*N312)+H312*COS($AB$1*M312)</f>
        <v>8.1868383029883542</v>
      </c>
      <c r="S312">
        <f>-F312*SIN($AB$1*N312)+G312*COS($AB$1*N312)</f>
        <v>1.6597460208310058</v>
      </c>
      <c r="T312">
        <f>-F312*COS($AB$1*M312)*COS(N312*$AB$1)-G312*COS($AB$1*M312)*SIN($AB$1*N312)-H312*SIN($AB$1*M312)</f>
        <v>22.940159584167201</v>
      </c>
      <c r="W312">
        <f t="shared" si="8"/>
        <v>1</v>
      </c>
    </row>
    <row r="313" spans="1:23">
      <c r="A313" t="s">
        <v>1638</v>
      </c>
      <c r="B313" t="s">
        <v>385</v>
      </c>
      <c r="C313" t="s">
        <v>35</v>
      </c>
      <c r="D313">
        <v>40.4</v>
      </c>
      <c r="E313">
        <v>13.9</v>
      </c>
      <c r="F313">
        <v>-5.8</v>
      </c>
      <c r="G313">
        <v>-10.7</v>
      </c>
      <c r="H313">
        <v>-6.7</v>
      </c>
      <c r="I313" t="s">
        <v>1833</v>
      </c>
      <c r="J313" s="36">
        <v>0.33</v>
      </c>
      <c r="K313" s="5" t="str">
        <f>RIGHTB(B313,1)</f>
        <v>N</v>
      </c>
      <c r="L313" s="5" t="str">
        <f>RIGHTB(C313,1)</f>
        <v>W</v>
      </c>
      <c r="M313" s="6" t="str">
        <f>IF(AND(K313="S",LEN(B313)&gt;4),-LEFT(B313,4),IF(AND(K313="S",LEN(B313)=4),-LEFT(B313,3),IF(AND(K313="N",LEN(B313)=4),LEFT(B313,3),LEFT(B313,4))))</f>
        <v>74.9</v>
      </c>
      <c r="N313" s="6">
        <f>IF(AND(L313="W",LEN(C313)=6),-LEFT(C313,5), IF(AND(L313="W",LEN(C313)=5),-LEFT(C313,4), IF(AND(L313="W",LEN(C313)=4), -LEFT(C313,3), IF(AND(L313="E", LEN(C313)=6),LEFT(C313,5), IF(AND(L313="E",LEN(C313)=5), LEFT(C313,4), IF(AND(L313="E",LEN(C313)=4),LEFT(C313,3) ))))))</f>
        <v>-73.400000000000006</v>
      </c>
      <c r="O313">
        <f>(F313^2+G313^2+H313^2)^0.5</f>
        <v>13.893163786553442</v>
      </c>
      <c r="P313">
        <f>ATAN((R313^2+S313^2)^0.5/T313)/$AB$1</f>
        <v>72.277865220014988</v>
      </c>
      <c r="Q313">
        <f>ATAN2(R313,S313)/$AB$1+180</f>
        <v>40.616473428418914</v>
      </c>
      <c r="R313">
        <f>-F313*SIN(M313*$AB$1)*COS(N313*$AB$1)-G313*SIN($AB$1*M313)*SIN($AB$1*N313)+H313*COS($AB$1*M313)</f>
        <v>-10.045605393594698</v>
      </c>
      <c r="S313">
        <f>-F313*SIN($AB$1*N313)+G313*COS($AB$1*N313)</f>
        <v>-8.6151364634457757</v>
      </c>
      <c r="T313">
        <f>-F313*COS($AB$1*M313)*COS(N313*$AB$1)-G313*COS($AB$1*M313)*SIN($AB$1*N313)-H313*SIN($AB$1*M313)</f>
        <v>4.2290939919074981</v>
      </c>
      <c r="W313">
        <f t="shared" si="8"/>
        <v>1</v>
      </c>
    </row>
    <row r="314" spans="1:23">
      <c r="A314" t="s">
        <v>1910</v>
      </c>
      <c r="B314" t="s">
        <v>547</v>
      </c>
      <c r="C314" t="s">
        <v>548</v>
      </c>
      <c r="D314">
        <v>38</v>
      </c>
      <c r="I314" t="s">
        <v>1833</v>
      </c>
      <c r="J314" s="36">
        <v>0.33</v>
      </c>
      <c r="K314" s="5" t="str">
        <f>RIGHTB(B314,1)</f>
        <v>N</v>
      </c>
      <c r="L314" s="5" t="str">
        <f>RIGHTB(C314,1)</f>
        <v>W</v>
      </c>
      <c r="M314" s="6" t="str">
        <f>IF(AND(K314="S",LEN(B314)&gt;4),-LEFT(B314,4),IF(AND(K314="S",LEN(B314)=4),-LEFT(B314,3),IF(AND(K314="N",LEN(B314)=4),LEFT(B314,3),LEFT(B314,4))))</f>
        <v>14.6</v>
      </c>
      <c r="N314" s="6">
        <f>IF(AND(L314="W",LEN(C314)=6),-LEFT(C314,5), IF(AND(L314="W",LEN(C314)=5),-LEFT(C314,4), IF(AND(L314="W",LEN(C314)=4), -LEFT(C314,3), IF(AND(L314="E", LEN(C314)=6),LEFT(C314,5), IF(AND(L314="E",LEN(C314)=5), LEFT(C314,4), IF(AND(L314="E",LEN(C314)=4),LEFT(C314,3) ))))))</f>
        <v>-49.5</v>
      </c>
      <c r="O314">
        <f>(F314^2+G314^2+H314^2)^0.5</f>
        <v>0</v>
      </c>
      <c r="P314" t="e">
        <f>ATAN((R314^2+S314^2)^0.5/T314)/$AB$1</f>
        <v>#DIV/0!</v>
      </c>
      <c r="Q314" t="e">
        <f>ATAN2(R314,S314)/$AB$1+180</f>
        <v>#DIV/0!</v>
      </c>
      <c r="R314">
        <f>-F314*SIN(M314*$AB$1)*COS(N314*$AB$1)-G314*SIN($AB$1*M314)*SIN($AB$1*N314)+H314*COS($AB$1*M314)</f>
        <v>0</v>
      </c>
      <c r="S314">
        <f>-F314*SIN($AB$1*N314)+G314*COS($AB$1*N314)</f>
        <v>0</v>
      </c>
      <c r="T314">
        <f>-F314*COS($AB$1*M314)*COS(N314*$AB$1)-G314*COS($AB$1*M314)*SIN($AB$1*N314)-H314*SIN($AB$1*M314)</f>
        <v>0</v>
      </c>
      <c r="W314">
        <f t="shared" si="8"/>
        <v>0</v>
      </c>
    </row>
    <row r="315" spans="1:23">
      <c r="A315" t="s">
        <v>1536</v>
      </c>
      <c r="B315" t="s">
        <v>832</v>
      </c>
      <c r="C315" t="s">
        <v>833</v>
      </c>
      <c r="D315" s="35">
        <v>38</v>
      </c>
      <c r="E315">
        <v>15.9</v>
      </c>
      <c r="F315">
        <v>-12.9</v>
      </c>
      <c r="G315">
        <v>8.1</v>
      </c>
      <c r="H315">
        <v>4.5999999999999996</v>
      </c>
      <c r="I315" t="s">
        <v>1838</v>
      </c>
      <c r="J315" s="36">
        <v>0.33</v>
      </c>
      <c r="K315" s="5" t="str">
        <f>RIGHTB(B315,1)</f>
        <v>S</v>
      </c>
      <c r="L315" s="5" t="str">
        <f>RIGHTB(C315,1)</f>
        <v>W</v>
      </c>
      <c r="M315" s="6">
        <f>IF(AND(K315="S",LEN(B315)&gt;4),-LEFT(B315,4),IF(AND(K315="S",LEN(B315)=4),-LEFT(B315,3),IF(AND(K315="N",LEN(B315)=4),LEFT(B315,3),LEFT(B315,4))))</f>
        <v>-38.6</v>
      </c>
      <c r="N315" s="6">
        <f>IF(AND(L315="W",LEN(C315)=6),-LEFT(C315,5), IF(AND(L315="W",LEN(C315)=5),-LEFT(C315,4), IF(AND(L315="W",LEN(C315)=4), -LEFT(C315,3), IF(AND(L315="E", LEN(C315)=6),LEFT(C315,5), IF(AND(L315="E",LEN(C315)=5), LEFT(C315,4), IF(AND(L315="E",LEN(C315)=4),LEFT(C315,3) ))))))</f>
        <v>-33.5</v>
      </c>
      <c r="O315">
        <f>(F315^2+G315^2+H315^2)^0.5</f>
        <v>15.911630966057501</v>
      </c>
      <c r="P315">
        <f>ATAN((R315^2+S315^2)^0.5/T315)/$AB$1</f>
        <v>21.82933370023045</v>
      </c>
      <c r="Q315">
        <f>ATAN2(R315,S315)/$AB$1+180</f>
        <v>3.5418190231689266</v>
      </c>
      <c r="R315">
        <f>-F315*SIN(M315*$AB$1)*COS(N315*$AB$1)-G315*SIN($AB$1*M315)*SIN($AB$1*N315)+H315*COS($AB$1*M315)</f>
        <v>-5.9053299592281467</v>
      </c>
      <c r="S315">
        <f>-F315*SIN($AB$1*N315)+G315*COS($AB$1*N315)</f>
        <v>-0.36551195152700977</v>
      </c>
      <c r="T315">
        <f>-F315*COS($AB$1*M315)*COS(N315*$AB$1)-G315*COS($AB$1*M315)*SIN($AB$1*N315)-H315*SIN($AB$1*M315)</f>
        <v>14.770696635092516</v>
      </c>
      <c r="W315">
        <f t="shared" si="8"/>
        <v>1</v>
      </c>
    </row>
    <row r="316" spans="1:23">
      <c r="A316" t="s">
        <v>1533</v>
      </c>
      <c r="B316" t="s">
        <v>823</v>
      </c>
      <c r="C316" t="s">
        <v>824</v>
      </c>
      <c r="D316">
        <v>38</v>
      </c>
      <c r="E316">
        <v>27.4</v>
      </c>
      <c r="F316">
        <v>5.2</v>
      </c>
      <c r="G316">
        <v>12.3</v>
      </c>
      <c r="H316">
        <v>23.9</v>
      </c>
      <c r="I316" t="s">
        <v>1833</v>
      </c>
      <c r="J316" s="36">
        <v>0.33</v>
      </c>
      <c r="K316" s="5" t="str">
        <f>RIGHTB(B316,1)</f>
        <v>S</v>
      </c>
      <c r="L316" s="5" t="str">
        <f>RIGHTB(C316,1)</f>
        <v>W</v>
      </c>
      <c r="M316" s="6">
        <f>IF(AND(K316="S",LEN(B316)&gt;4),-LEFT(B316,4),IF(AND(K316="S",LEN(B316)=4),-LEFT(B316,3),IF(AND(K316="N",LEN(B316)=4),LEFT(B316,3),LEFT(B316,4))))</f>
        <v>-10.4</v>
      </c>
      <c r="N316" s="6">
        <f>IF(AND(L316="W",LEN(C316)=6),-LEFT(C316,5), IF(AND(L316="W",LEN(C316)=5),-LEFT(C316,4), IF(AND(L316="W",LEN(C316)=4), -LEFT(C316,3), IF(AND(L316="E", LEN(C316)=6),LEFT(C316,5), IF(AND(L316="E",LEN(C316)=5), LEFT(C316,4), IF(AND(L316="E",LEN(C316)=4),LEFT(C316,3) ))))))</f>
        <v>-143.30000000000001</v>
      </c>
      <c r="O316">
        <f>(F316^2+G316^2+H316^2)^0.5</f>
        <v>27.377728174558239</v>
      </c>
      <c r="P316">
        <f>ATAN((R316^2+S316^2)^0.5/T316)/$AB$1</f>
        <v>55.148164674943736</v>
      </c>
      <c r="Q316">
        <f>ATAN2(R316,S316)/$AB$1+180</f>
        <v>162.50477042358105</v>
      </c>
      <c r="R316">
        <f>-F316*SIN(M316*$AB$1)*COS(N316*$AB$1)-G316*SIN($AB$1*M316)*SIN($AB$1*N316)+H316*COS($AB$1*M316)</f>
        <v>21.427773508968794</v>
      </c>
      <c r="S316">
        <f>-F316*SIN($AB$1*N316)+G316*COS($AB$1*N316)</f>
        <v>-6.7541896591019519</v>
      </c>
      <c r="T316">
        <f>-F316*COS($AB$1*M316)*COS(N316*$AB$1)-G316*COS($AB$1*M316)*SIN($AB$1*N316)-H316*SIN($AB$1*M316)</f>
        <v>15.645173201253325</v>
      </c>
      <c r="W316">
        <f t="shared" si="8"/>
        <v>1</v>
      </c>
    </row>
    <row r="317" spans="1:23">
      <c r="A317" t="s">
        <v>1516</v>
      </c>
      <c r="B317" t="s">
        <v>754</v>
      </c>
      <c r="C317" t="s">
        <v>755</v>
      </c>
      <c r="D317">
        <v>22.3</v>
      </c>
      <c r="E317">
        <v>16.7</v>
      </c>
      <c r="F317">
        <v>-10.8</v>
      </c>
      <c r="G317">
        <v>1.2</v>
      </c>
      <c r="H317">
        <v>-12.7</v>
      </c>
      <c r="I317" t="s">
        <v>1786</v>
      </c>
      <c r="J317" s="36">
        <v>0.33</v>
      </c>
      <c r="K317" s="5" t="str">
        <f>RIGHTB(B317,1)</f>
        <v>N</v>
      </c>
      <c r="L317" s="5" t="str">
        <f>RIGHTB(C317,1)</f>
        <v>E</v>
      </c>
      <c r="M317" s="6" t="str">
        <f>IF(AND(K317="S",LEN(B317)&gt;4),-LEFT(B317,4),IF(AND(K317="S",LEN(B317)=4),-LEFT(B317,3),IF(AND(K317="N",LEN(B317)=4),LEFT(B317,3),LEFT(B317,4))))</f>
        <v>59.8</v>
      </c>
      <c r="N317" s="6" t="str">
        <f>IF(AND(L317="W",LEN(C317)=6),-LEFT(C317,5), IF(AND(L317="W",LEN(C317)=5),-LEFT(C317,4), IF(AND(L317="W",LEN(C317)=4), -LEFT(C317,3), IF(AND(L317="E", LEN(C317)=6),LEFT(C317,5), IF(AND(L317="E",LEN(C317)=5), LEFT(C317,4), IF(AND(L317="E",LEN(C317)=4),LEFT(C317,3) ))))))</f>
        <v>16.8</v>
      </c>
      <c r="O317">
        <f>(F317^2+G317^2+H317^2)^0.5</f>
        <v>16.714365079176655</v>
      </c>
      <c r="P317">
        <f>ATAN((R317^2+S317^2)^0.5/T317)/$AB$1</f>
        <v>16.78119676461634</v>
      </c>
      <c r="Q317">
        <f>ATAN2(R317,S317)/$AB$1+180</f>
        <v>242.24016013221916</v>
      </c>
      <c r="R317">
        <f>-F317*SIN(M317*$AB$1)*COS(N317*$AB$1)-G317*SIN($AB$1*M317)*SIN($AB$1*N317)+H317*COS($AB$1*M317)</f>
        <v>2.2476640851427945</v>
      </c>
      <c r="S317">
        <f>-F317*SIN($AB$1*N317)+G317*COS($AB$1*N317)</f>
        <v>4.2703268039550322</v>
      </c>
      <c r="T317">
        <f>-F317*COS($AB$1*M317)*COS(N317*$AB$1)-G317*COS($AB$1*M317)*SIN($AB$1*N317)-H317*SIN($AB$1*M317)</f>
        <v>16.002572141620934</v>
      </c>
      <c r="W317">
        <f t="shared" si="8"/>
        <v>1</v>
      </c>
    </row>
    <row r="318" spans="1:23">
      <c r="A318" t="s">
        <v>2602</v>
      </c>
      <c r="B318" t="s">
        <v>1095</v>
      </c>
      <c r="C318" t="s">
        <v>1127</v>
      </c>
      <c r="I318" t="s">
        <v>2340</v>
      </c>
      <c r="J318" s="36">
        <v>0.32</v>
      </c>
      <c r="K318" s="5" t="str">
        <f>RIGHTB(B318,1)</f>
        <v>S</v>
      </c>
      <c r="L318" s="5" t="str">
        <f>RIGHTB(C318,1)</f>
        <v>E</v>
      </c>
      <c r="M318" s="6">
        <f>IF(AND(K318="S",LEN(B318)&gt;4),-LEFT(B318,4),IF(AND(K318="S",LEN(B318)=4),-LEFT(B318,3),IF(AND(K318="N",LEN(B318)=4),LEFT(B318,3),LEFT(B318,4))))</f>
        <v>-17.7</v>
      </c>
      <c r="N318" s="6" t="str">
        <f>IF(AND(L318="W",LEN(C318)=6),-LEFT(C318,5), IF(AND(L318="W",LEN(C318)=5),-LEFT(C318,4), IF(AND(L318="W",LEN(C318)=4), -LEFT(C318,3), IF(AND(L318="E", LEN(C318)=6),LEFT(C318,5), IF(AND(L318="E",LEN(C318)=5), LEFT(C318,4), IF(AND(L318="E",LEN(C318)=4),LEFT(C318,3) ))))))</f>
        <v>94.1</v>
      </c>
      <c r="O318">
        <f>(F318^2+G318^2+H318^2)^0.5</f>
        <v>0</v>
      </c>
      <c r="P318" t="e">
        <f>ATAN((R318^2+S318^2)^0.5/T318)/$AB$1</f>
        <v>#DIV/0!</v>
      </c>
      <c r="Q318" t="e">
        <f>ATAN2(R318,S318)/$AB$1+180</f>
        <v>#DIV/0!</v>
      </c>
      <c r="R318">
        <f>-F318*SIN(M318*$AB$1)*COS(N318*$AB$1)-G318*SIN($AB$1*M318)*SIN($AB$1*N318)+H318*COS($AB$1*M318)</f>
        <v>0</v>
      </c>
      <c r="S318">
        <f>-F318*SIN($AB$1*N318)+G318*COS($AB$1*N318)</f>
        <v>0</v>
      </c>
      <c r="T318">
        <f>-F318*COS($AB$1*M318)*COS(N318*$AB$1)-G318*COS($AB$1*M318)*SIN($AB$1*N318)-H318*SIN($AB$1*M318)</f>
        <v>0</v>
      </c>
      <c r="W318">
        <f t="shared" si="8"/>
        <v>0</v>
      </c>
    </row>
    <row r="319" spans="1:23">
      <c r="A319" t="s">
        <v>2586</v>
      </c>
      <c r="B319" t="s">
        <v>1110</v>
      </c>
      <c r="C319" t="s">
        <v>1111</v>
      </c>
      <c r="I319" t="s">
        <v>2584</v>
      </c>
      <c r="J319" s="36">
        <v>0.32</v>
      </c>
      <c r="K319" s="5" t="str">
        <f>RIGHTB(B319,1)</f>
        <v>N</v>
      </c>
      <c r="L319" s="5" t="str">
        <f>RIGHTB(C319,1)</f>
        <v>E</v>
      </c>
      <c r="M319" s="6" t="str">
        <f>IF(AND(K319="S",LEN(B319)&gt;4),-LEFT(B319,4),IF(AND(K319="S",LEN(B319)=4),-LEFT(B319,3),IF(AND(K319="N",LEN(B319)=4),LEFT(B319,3),LEFT(B319,4))))</f>
        <v>66.0</v>
      </c>
      <c r="N319" s="6" t="str">
        <f>IF(AND(L319="W",LEN(C319)=6),-LEFT(C319,5), IF(AND(L319="W",LEN(C319)=5),-LEFT(C319,4), IF(AND(L319="W",LEN(C319)=4), -LEFT(C319,3), IF(AND(L319="E", LEN(C319)=6),LEFT(C319,5), IF(AND(L319="E",LEN(C319)=5), LEFT(C319,4), IF(AND(L319="E",LEN(C319)=4),LEFT(C319,3) ))))))</f>
        <v>31.3</v>
      </c>
      <c r="O319">
        <f>(F319^2+G319^2+H319^2)^0.5</f>
        <v>0</v>
      </c>
      <c r="P319" t="e">
        <f>ATAN((R319^2+S319^2)^0.5/T319)/$AB$1</f>
        <v>#DIV/0!</v>
      </c>
      <c r="Q319" t="e">
        <f>ATAN2(R319,S319)/$AB$1+180</f>
        <v>#DIV/0!</v>
      </c>
      <c r="R319">
        <f>-F319*SIN(M319*$AB$1)*COS(N319*$AB$1)-G319*SIN($AB$1*M319)*SIN($AB$1*N319)+H319*COS($AB$1*M319)</f>
        <v>0</v>
      </c>
      <c r="S319">
        <f>-F319*SIN($AB$1*N319)+G319*COS($AB$1*N319)</f>
        <v>0</v>
      </c>
      <c r="T319">
        <f>-F319*COS($AB$1*M319)*COS(N319*$AB$1)-G319*COS($AB$1*M319)*SIN($AB$1*N319)-H319*SIN($AB$1*M319)</f>
        <v>0</v>
      </c>
      <c r="W319">
        <f t="shared" si="8"/>
        <v>0</v>
      </c>
    </row>
    <row r="320" spans="1:23">
      <c r="A320" t="s">
        <v>2583</v>
      </c>
      <c r="I320" t="s">
        <v>2584</v>
      </c>
      <c r="J320" s="36">
        <v>0.32</v>
      </c>
      <c r="K320" s="5" t="str">
        <f>RIGHTB(B320,1)</f>
        <v/>
      </c>
      <c r="L320" s="5" t="str">
        <f>RIGHTB(C320,1)</f>
        <v/>
      </c>
      <c r="M320" s="6" t="str">
        <f>IF(AND(K320="S",LEN(B320)&gt;4),-LEFT(B320,4),IF(AND(K320="S",LEN(B320)=4),-LEFT(B320,3),IF(AND(K320="N",LEN(B320)=4),LEFT(B320,3),LEFT(B320,4))))</f>
        <v/>
      </c>
      <c r="N320" s="6" t="b">
        <f>IF(AND(L320="W",LEN(C320)=6),-LEFT(C320,5), IF(AND(L320="W",LEN(C320)=5),-LEFT(C320,4), IF(AND(L320="W",LEN(C320)=4), -LEFT(C320,3), IF(AND(L320="E", LEN(C320)=6),LEFT(C320,5), IF(AND(L320="E",LEN(C320)=5), LEFT(C320,4), IF(AND(L320="E",LEN(C320)=4),LEFT(C320,3) ))))))</f>
        <v>0</v>
      </c>
      <c r="O320">
        <f>(F320^2+G320^2+H320^2)^0.5</f>
        <v>0</v>
      </c>
      <c r="P320" t="e">
        <f>ATAN((R320^2+S320^2)^0.5/T320)/$AB$1</f>
        <v>#VALUE!</v>
      </c>
      <c r="Q320" t="e">
        <f>ATAN2(R320,S320)/$AB$1+180</f>
        <v>#VALUE!</v>
      </c>
      <c r="R320" t="e">
        <f>-F320*SIN(M320*$AB$1)*COS(N320*$AB$1)-G320*SIN($AB$1*M320)*SIN($AB$1*N320)+H320*COS($AB$1*M320)</f>
        <v>#VALUE!</v>
      </c>
      <c r="S320">
        <f>-F320*SIN($AB$1*N320)+G320*COS($AB$1*N320)</f>
        <v>0</v>
      </c>
      <c r="T320" t="e">
        <f>-F320*COS($AB$1*M320)*COS(N320*$AB$1)-G320*COS($AB$1*M320)*SIN($AB$1*N320)-H320*SIN($AB$1*M320)</f>
        <v>#VALUE!</v>
      </c>
      <c r="W320">
        <f t="shared" si="8"/>
        <v>0</v>
      </c>
    </row>
    <row r="321" spans="1:23">
      <c r="A321" t="s">
        <v>2516</v>
      </c>
      <c r="I321" t="s">
        <v>2340</v>
      </c>
      <c r="J321" s="36">
        <v>0.32</v>
      </c>
      <c r="K321" s="5" t="str">
        <f>RIGHTB(B321,1)</f>
        <v/>
      </c>
      <c r="L321" s="5" t="str">
        <f>RIGHTB(C321,1)</f>
        <v/>
      </c>
      <c r="M321" s="6" t="str">
        <f>IF(AND(K321="S",LEN(B321)&gt;4),-LEFT(B321,4),IF(AND(K321="S",LEN(B321)=4),-LEFT(B321,3),IF(AND(K321="N",LEN(B321)=4),LEFT(B321,3),LEFT(B321,4))))</f>
        <v/>
      </c>
      <c r="N321" s="6" t="b">
        <f>IF(AND(L321="W",LEN(C321)=6),-LEFT(C321,5), IF(AND(L321="W",LEN(C321)=5),-LEFT(C321,4), IF(AND(L321="W",LEN(C321)=4), -LEFT(C321,3), IF(AND(L321="E", LEN(C321)=6),LEFT(C321,5), IF(AND(L321="E",LEN(C321)=5), LEFT(C321,4), IF(AND(L321="E",LEN(C321)=4),LEFT(C321,3) ))))))</f>
        <v>0</v>
      </c>
      <c r="O321">
        <f>(F321^2+G321^2+H321^2)^0.5</f>
        <v>0</v>
      </c>
      <c r="P321" t="e">
        <f>ATAN((R321^2+S321^2)^0.5/T321)/$AB$1</f>
        <v>#VALUE!</v>
      </c>
      <c r="Q321" t="e">
        <f>ATAN2(R321,S321)/$AB$1+180</f>
        <v>#VALUE!</v>
      </c>
      <c r="R321" t="e">
        <f>-F321*SIN(M321*$AB$1)*COS(N321*$AB$1)-G321*SIN($AB$1*M321)*SIN($AB$1*N321)+H321*COS($AB$1*M321)</f>
        <v>#VALUE!</v>
      </c>
      <c r="S321">
        <f>-F321*SIN($AB$1*N321)+G321*COS($AB$1*N321)</f>
        <v>0</v>
      </c>
      <c r="T321" t="e">
        <f>-F321*COS($AB$1*M321)*COS(N321*$AB$1)-G321*COS($AB$1*M321)*SIN($AB$1*N321)-H321*SIN($AB$1*M321)</f>
        <v>#VALUE!</v>
      </c>
      <c r="W321">
        <f t="shared" si="8"/>
        <v>0</v>
      </c>
    </row>
    <row r="322" spans="1:23">
      <c r="A322" t="s">
        <v>2406</v>
      </c>
      <c r="B322" t="s">
        <v>987</v>
      </c>
      <c r="C322" t="s">
        <v>988</v>
      </c>
      <c r="D322">
        <v>37</v>
      </c>
      <c r="I322" t="s">
        <v>2407</v>
      </c>
      <c r="J322" s="36">
        <v>0.32</v>
      </c>
      <c r="K322" s="5" t="str">
        <f>RIGHTB(B322,1)</f>
        <v>S</v>
      </c>
      <c r="L322" s="5" t="str">
        <f>RIGHTB(C322,1)</f>
        <v>W</v>
      </c>
      <c r="M322" s="6">
        <f>IF(AND(K322="S",LEN(B322)&gt;4),-LEFT(B322,4),IF(AND(K322="S",LEN(B322)=4),-LEFT(B322,3),IF(AND(K322="N",LEN(B322)=4),LEFT(B322,3),LEFT(B322,4))))</f>
        <v>-34.200000000000003</v>
      </c>
      <c r="N322" s="6">
        <f>IF(AND(L322="W",LEN(C322)=6),-LEFT(C322,5), IF(AND(L322="W",LEN(C322)=5),-LEFT(C322,4), IF(AND(L322="W",LEN(C322)=4), -LEFT(C322,3), IF(AND(L322="E", LEN(C322)=6),LEFT(C322,5), IF(AND(L322="E",LEN(C322)=5), LEFT(C322,4), IF(AND(L322="E",LEN(C322)=4),LEFT(C322,3) ))))))</f>
        <v>-95.7</v>
      </c>
      <c r="O322">
        <f>(F322^2+G322^2+H322^2)^0.5</f>
        <v>0</v>
      </c>
      <c r="P322" t="e">
        <f>ATAN((R322^2+S322^2)^0.5/T322)/$AB$1</f>
        <v>#DIV/0!</v>
      </c>
      <c r="Q322" t="e">
        <f>ATAN2(R322,S322)/$AB$1+180</f>
        <v>#DIV/0!</v>
      </c>
      <c r="R322">
        <f>-F322*SIN(M322*$AB$1)*COS(N322*$AB$1)-G322*SIN($AB$1*M322)*SIN($AB$1*N322)+H322*COS($AB$1*M322)</f>
        <v>0</v>
      </c>
      <c r="S322">
        <f>-F322*SIN($AB$1*N322)+G322*COS($AB$1*N322)</f>
        <v>0</v>
      </c>
      <c r="T322">
        <f>-F322*COS($AB$1*M322)*COS(N322*$AB$1)-G322*COS($AB$1*M322)*SIN($AB$1*N322)-H322*SIN($AB$1*M322)</f>
        <v>0</v>
      </c>
      <c r="W322">
        <f t="shared" si="8"/>
        <v>0</v>
      </c>
    </row>
    <row r="323" spans="1:23">
      <c r="A323" t="s">
        <v>2339</v>
      </c>
      <c r="B323" t="s">
        <v>451</v>
      </c>
      <c r="C323" t="s">
        <v>452</v>
      </c>
      <c r="D323">
        <v>48.1</v>
      </c>
      <c r="I323" t="s">
        <v>2340</v>
      </c>
      <c r="J323" s="36">
        <v>0.32</v>
      </c>
      <c r="K323" s="5" t="str">
        <f>RIGHTB(B323,1)</f>
        <v>S</v>
      </c>
      <c r="L323" s="5" t="str">
        <f>RIGHTB(C323,1)</f>
        <v>E</v>
      </c>
      <c r="M323" s="6">
        <f>IF(AND(K323="S",LEN(B323)&gt;4),-LEFT(B323,4),IF(AND(K323="S",LEN(B323)=4),-LEFT(B323,3),IF(AND(K323="N",LEN(B323)=4),LEFT(B323,3),LEFT(B323,4))))</f>
        <v>-32</v>
      </c>
      <c r="N323" s="6" t="str">
        <f>IF(AND(L323="W",LEN(C323)=6),-LEFT(C323,5), IF(AND(L323="W",LEN(C323)=5),-LEFT(C323,4), IF(AND(L323="W",LEN(C323)=4), -LEFT(C323,3), IF(AND(L323="E", LEN(C323)=6),LEFT(C323,5), IF(AND(L323="E",LEN(C323)=5), LEFT(C323,4), IF(AND(L323="E",LEN(C323)=4),LEFT(C323,3) ))))))</f>
        <v>60.2</v>
      </c>
      <c r="O323">
        <f>(F323^2+G323^2+H323^2)^0.5</f>
        <v>0</v>
      </c>
      <c r="P323" t="e">
        <f>ATAN((R323^2+S323^2)^0.5/T323)/$AB$1</f>
        <v>#DIV/0!</v>
      </c>
      <c r="Q323" t="e">
        <f>ATAN2(R323,S323)/$AB$1+180</f>
        <v>#DIV/0!</v>
      </c>
      <c r="R323">
        <f>-F323*SIN(M323*$AB$1)*COS(N323*$AB$1)-G323*SIN($AB$1*M323)*SIN($AB$1*N323)+H323*COS($AB$1*M323)</f>
        <v>0</v>
      </c>
      <c r="S323">
        <f>-F323*SIN($AB$1*N323)+G323*COS($AB$1*N323)</f>
        <v>0</v>
      </c>
      <c r="T323">
        <f>-F323*COS($AB$1*M323)*COS(N323*$AB$1)-G323*COS($AB$1*M323)*SIN($AB$1*N323)-H323*SIN($AB$1*M323)</f>
        <v>0</v>
      </c>
      <c r="W323">
        <f t="shared" si="8"/>
        <v>0</v>
      </c>
    </row>
    <row r="324" spans="1:23">
      <c r="A324" t="s">
        <v>1600</v>
      </c>
      <c r="B324" t="s">
        <v>38</v>
      </c>
      <c r="C324" t="s">
        <v>39</v>
      </c>
      <c r="D324">
        <v>37</v>
      </c>
      <c r="E324">
        <v>19.899999999999999</v>
      </c>
      <c r="F324">
        <v>-7</v>
      </c>
      <c r="G324">
        <v>16.100000000000001</v>
      </c>
      <c r="H324">
        <v>9.4</v>
      </c>
      <c r="I324" t="s">
        <v>1882</v>
      </c>
      <c r="J324" s="36">
        <v>0.32</v>
      </c>
      <c r="K324" s="5" t="str">
        <f>RIGHTB(B324,1)</f>
        <v>S</v>
      </c>
      <c r="L324" s="5" t="str">
        <f>RIGHTB(C324,1)</f>
        <v>W</v>
      </c>
      <c r="M324" s="6">
        <f>IF(AND(K324="S",LEN(B324)&gt;4),-LEFT(B324,4),IF(AND(K324="S",LEN(B324)=4),-LEFT(B324,3),IF(AND(K324="N",LEN(B324)=4),LEFT(B324,3),LEFT(B324,4))))</f>
        <v>-68.2</v>
      </c>
      <c r="N324" s="6">
        <f>IF(AND(L324="W",LEN(C324)=6),-LEFT(C324,5), IF(AND(L324="W",LEN(C324)=5),-LEFT(C324,4), IF(AND(L324="W",LEN(C324)=4), -LEFT(C324,3), IF(AND(L324="E", LEN(C324)=6),LEFT(C324,5), IF(AND(L324="E",LEN(C324)=5), LEFT(C324,4), IF(AND(L324="E",LEN(C324)=4),LEFT(C324,3) ))))))</f>
        <v>-24</v>
      </c>
      <c r="O324">
        <f>(F324^2+G324^2+H324^2)^0.5</f>
        <v>19.91406538103157</v>
      </c>
      <c r="P324">
        <f>ATAN((R324^2+S324^2)^0.5/T324)/$AB$1</f>
        <v>47.184134825603934</v>
      </c>
      <c r="Q324">
        <f>ATAN2(R324,S324)/$AB$1+180</f>
        <v>305.71227321446611</v>
      </c>
      <c r="R324">
        <f>-F324*SIN(M324*$AB$1)*COS(N324*$AB$1)-G324*SIN($AB$1*M324)*SIN($AB$1*N324)+H324*COS($AB$1*M324)</f>
        <v>-8.5267926674045516</v>
      </c>
      <c r="S324">
        <f>-F324*SIN($AB$1*N324)+G324*COS($AB$1*N324)</f>
        <v>11.860925366670237</v>
      </c>
      <c r="T324">
        <f>-F324*COS($AB$1*M324)*COS(N324*$AB$1)-G324*COS($AB$1*M324)*SIN($AB$1*N324)-H324*SIN($AB$1*M324)</f>
        <v>13.534483967014573</v>
      </c>
      <c r="W324">
        <f t="shared" si="8"/>
        <v>1</v>
      </c>
    </row>
    <row r="325" spans="1:23">
      <c r="A325" t="s">
        <v>1592</v>
      </c>
      <c r="B325" t="s">
        <v>148</v>
      </c>
      <c r="C325" t="s">
        <v>149</v>
      </c>
      <c r="D325">
        <v>26.7</v>
      </c>
      <c r="E325">
        <v>12.9</v>
      </c>
      <c r="F325">
        <v>12.2</v>
      </c>
      <c r="G325">
        <v>-4.2</v>
      </c>
      <c r="H325">
        <v>0.9</v>
      </c>
      <c r="I325" t="s">
        <v>1882</v>
      </c>
      <c r="J325" s="36">
        <v>0.32</v>
      </c>
      <c r="K325" s="5" t="str">
        <f>RIGHTB(B325,1)</f>
        <v>S</v>
      </c>
      <c r="L325" s="5" t="str">
        <f>RIGHTB(C325,1)</f>
        <v>E</v>
      </c>
      <c r="M325" s="6">
        <f>IF(AND(K325="S",LEN(B325)&gt;4),-LEFT(B325,4),IF(AND(K325="S",LEN(B325)=4),-LEFT(B325,3),IF(AND(K325="N",LEN(B325)=4),LEFT(B325,3),LEFT(B325,4))))</f>
        <v>-48.7</v>
      </c>
      <c r="N325" s="6" t="str">
        <f>IF(AND(L325="W",LEN(C325)=6),-LEFT(C325,5), IF(AND(L325="W",LEN(C325)=5),-LEFT(C325,4), IF(AND(L325="W",LEN(C325)=4), -LEFT(C325,3), IF(AND(L325="E", LEN(C325)=6),LEFT(C325,5), IF(AND(L325="E",LEN(C325)=5), LEFT(C325,4), IF(AND(L325="E",LEN(C325)=4),LEFT(C325,3) ))))))</f>
        <v>139.1</v>
      </c>
      <c r="O325">
        <f>(F325^2+G325^2+H325^2)^0.5</f>
        <v>12.93406355326894</v>
      </c>
      <c r="P325">
        <f>ATAN((R325^2+S325^2)^0.5/T325)/$AB$1</f>
        <v>48.459403425965533</v>
      </c>
      <c r="Q325">
        <f>ATAN2(R325,S325)/$AB$1+180</f>
        <v>29.814087229951355</v>
      </c>
      <c r="R325">
        <f>-F325*SIN(M325*$AB$1)*COS(N325*$AB$1)-G325*SIN($AB$1*M325)*SIN($AB$1*N325)+H325*COS($AB$1*M325)</f>
        <v>-8.3996246558923406</v>
      </c>
      <c r="S325">
        <f>-F325*SIN($AB$1*N325)+G325*COS($AB$1*N325)</f>
        <v>-4.8132533576781524</v>
      </c>
      <c r="T325">
        <f>-F325*COS($AB$1*M325)*COS(N325*$AB$1)-G325*COS($AB$1*M325)*SIN($AB$1*N325)-H325*SIN($AB$1*M325)</f>
        <v>8.5772313571994445</v>
      </c>
      <c r="W325">
        <f t="shared" si="8"/>
        <v>1</v>
      </c>
    </row>
    <row r="326" spans="1:23">
      <c r="A326" t="s">
        <v>1881</v>
      </c>
      <c r="B326" t="s">
        <v>667</v>
      </c>
      <c r="C326" t="s">
        <v>668</v>
      </c>
      <c r="D326">
        <v>32</v>
      </c>
      <c r="I326" t="s">
        <v>1882</v>
      </c>
      <c r="J326" s="36">
        <v>0.32</v>
      </c>
      <c r="K326" s="5" t="str">
        <f>RIGHTB(B326,1)</f>
        <v>S</v>
      </c>
      <c r="L326" s="5" t="str">
        <f>RIGHTB(C326,1)</f>
        <v>E</v>
      </c>
      <c r="M326" s="6">
        <f>IF(AND(K326="S",LEN(B326)&gt;4),-LEFT(B326,4),IF(AND(K326="S",LEN(B326)=4),-LEFT(B326,3),IF(AND(K326="N",LEN(B326)=4),LEFT(B326,3),LEFT(B326,4))))</f>
        <v>-58.8</v>
      </c>
      <c r="N326" s="6" t="str">
        <f>IF(AND(L326="W",LEN(C326)=6),-LEFT(C326,5), IF(AND(L326="W",LEN(C326)=5),-LEFT(C326,4), IF(AND(L326="W",LEN(C326)=4), -LEFT(C326,3), IF(AND(L326="E", LEN(C326)=6),LEFT(C326,5), IF(AND(L326="E",LEN(C326)=5), LEFT(C326,4), IF(AND(L326="E",LEN(C326)=4),LEFT(C326,3) ))))))</f>
        <v>105.8</v>
      </c>
      <c r="O326">
        <f>(F326^2+G326^2+H326^2)^0.5</f>
        <v>0</v>
      </c>
      <c r="P326" t="e">
        <f>ATAN((R326^2+S326^2)^0.5/T326)/$AB$1</f>
        <v>#DIV/0!</v>
      </c>
      <c r="Q326" t="e">
        <f>ATAN2(R326,S326)/$AB$1+180</f>
        <v>#DIV/0!</v>
      </c>
      <c r="R326">
        <f>-F326*SIN(M326*$AB$1)*COS(N326*$AB$1)-G326*SIN($AB$1*M326)*SIN($AB$1*N326)+H326*COS($AB$1*M326)</f>
        <v>0</v>
      </c>
      <c r="S326">
        <f>-F326*SIN($AB$1*N326)+G326*COS($AB$1*N326)</f>
        <v>0</v>
      </c>
      <c r="T326">
        <f>-F326*COS($AB$1*M326)*COS(N326*$AB$1)-G326*COS($AB$1*M326)*SIN($AB$1*N326)-H326*SIN($AB$1*M326)</f>
        <v>0</v>
      </c>
      <c r="W326">
        <f t="shared" si="8"/>
        <v>0</v>
      </c>
    </row>
    <row r="327" spans="1:23">
      <c r="A327" t="s">
        <v>2553</v>
      </c>
      <c r="B327" t="s">
        <v>1098</v>
      </c>
      <c r="C327" t="s">
        <v>1099</v>
      </c>
      <c r="I327" t="s">
        <v>2449</v>
      </c>
      <c r="J327" s="36">
        <v>0.31</v>
      </c>
      <c r="K327" s="5" t="str">
        <f>RIGHTB(B327,1)</f>
        <v>N</v>
      </c>
      <c r="L327" s="5" t="str">
        <f>RIGHTB(C327,1)</f>
        <v>W</v>
      </c>
      <c r="M327" s="6" t="str">
        <f>IF(AND(K327="S",LEN(B327)&gt;4),-LEFT(B327,4),IF(AND(K327="S",LEN(B327)=4),-LEFT(B327,3),IF(AND(K327="N",LEN(B327)=4),LEFT(B327,3),LEFT(B327,4))))</f>
        <v>48.4</v>
      </c>
      <c r="N327" s="6">
        <f>IF(AND(L327="W",LEN(C327)=6),-LEFT(C327,5), IF(AND(L327="W",LEN(C327)=5),-LEFT(C327,4), IF(AND(L327="W",LEN(C327)=4), -LEFT(C327,3), IF(AND(L327="E", LEN(C327)=6),LEFT(C327,5), IF(AND(L327="E",LEN(C327)=5), LEFT(C327,4), IF(AND(L327="E",LEN(C327)=4),LEFT(C327,3) ))))))</f>
        <v>-165</v>
      </c>
      <c r="O327">
        <f>(F327^2+G327^2+H327^2)^0.5</f>
        <v>0</v>
      </c>
      <c r="P327" t="e">
        <f>ATAN((R327^2+S327^2)^0.5/T327)/$AB$1</f>
        <v>#DIV/0!</v>
      </c>
      <c r="Q327" t="e">
        <f>ATAN2(R327,S327)/$AB$1+180</f>
        <v>#DIV/0!</v>
      </c>
      <c r="R327">
        <f>-F327*SIN(M327*$AB$1)*COS(N327*$AB$1)-G327*SIN($AB$1*M327)*SIN($AB$1*N327)+H327*COS($AB$1*M327)</f>
        <v>0</v>
      </c>
      <c r="S327">
        <f>-F327*SIN($AB$1*N327)+G327*COS($AB$1*N327)</f>
        <v>0</v>
      </c>
      <c r="T327">
        <f>-F327*COS($AB$1*M327)*COS(N327*$AB$1)-G327*COS($AB$1*M327)*SIN($AB$1*N327)-H327*SIN($AB$1*M327)</f>
        <v>0</v>
      </c>
      <c r="W327">
        <f t="shared" si="8"/>
        <v>0</v>
      </c>
    </row>
    <row r="328" spans="1:23">
      <c r="A328" t="s">
        <v>2513</v>
      </c>
      <c r="I328" t="s">
        <v>2514</v>
      </c>
      <c r="J328" s="36">
        <v>0.31</v>
      </c>
      <c r="K328" s="5" t="str">
        <f>RIGHTB(B328,1)</f>
        <v/>
      </c>
      <c r="L328" s="5" t="str">
        <f>RIGHTB(C328,1)</f>
        <v/>
      </c>
      <c r="M328" s="6" t="str">
        <f>IF(AND(K328="S",LEN(B328)&gt;4),-LEFT(B328,4),IF(AND(K328="S",LEN(B328)=4),-LEFT(B328,3),IF(AND(K328="N",LEN(B328)=4),LEFT(B328,3),LEFT(B328,4))))</f>
        <v/>
      </c>
      <c r="N328" s="6" t="b">
        <f>IF(AND(L328="W",LEN(C328)=6),-LEFT(C328,5), IF(AND(L328="W",LEN(C328)=5),-LEFT(C328,4), IF(AND(L328="W",LEN(C328)=4), -LEFT(C328,3), IF(AND(L328="E", LEN(C328)=6),LEFT(C328,5), IF(AND(L328="E",LEN(C328)=5), LEFT(C328,4), IF(AND(L328="E",LEN(C328)=4),LEFT(C328,3) ))))))</f>
        <v>0</v>
      </c>
      <c r="O328">
        <f>(F328^2+G328^2+H328^2)^0.5</f>
        <v>0</v>
      </c>
      <c r="P328" t="e">
        <f>ATAN((R328^2+S328^2)^0.5/T328)/$AB$1</f>
        <v>#VALUE!</v>
      </c>
      <c r="Q328" t="e">
        <f>ATAN2(R328,S328)/$AB$1+180</f>
        <v>#VALUE!</v>
      </c>
      <c r="R328" t="e">
        <f>-F328*SIN(M328*$AB$1)*COS(N328*$AB$1)-G328*SIN($AB$1*M328)*SIN($AB$1*N328)+H328*COS($AB$1*M328)</f>
        <v>#VALUE!</v>
      </c>
      <c r="S328">
        <f>-F328*SIN($AB$1*N328)+G328*COS($AB$1*N328)</f>
        <v>0</v>
      </c>
      <c r="T328" t="e">
        <f>-F328*COS($AB$1*M328)*COS(N328*$AB$1)-G328*COS($AB$1*M328)*SIN($AB$1*N328)-H328*SIN($AB$1*M328)</f>
        <v>#VALUE!</v>
      </c>
      <c r="W328">
        <f t="shared" si="8"/>
        <v>0</v>
      </c>
    </row>
    <row r="329" spans="1:23">
      <c r="A329" t="s">
        <v>2450</v>
      </c>
      <c r="I329" t="s">
        <v>2449</v>
      </c>
      <c r="J329" s="36">
        <v>0.31</v>
      </c>
      <c r="K329" s="5" t="str">
        <f>RIGHTB(B329,1)</f>
        <v/>
      </c>
      <c r="L329" s="5" t="str">
        <f>RIGHTB(C329,1)</f>
        <v/>
      </c>
      <c r="M329" s="6" t="str">
        <f>IF(AND(K329="S",LEN(B329)&gt;4),-LEFT(B329,4),IF(AND(K329="S",LEN(B329)=4),-LEFT(B329,3),IF(AND(K329="N",LEN(B329)=4),LEFT(B329,3),LEFT(B329,4))))</f>
        <v/>
      </c>
      <c r="N329" s="6" t="b">
        <f>IF(AND(L329="W",LEN(C329)=6),-LEFT(C329,5), IF(AND(L329="W",LEN(C329)=5),-LEFT(C329,4), IF(AND(L329="W",LEN(C329)=4), -LEFT(C329,3), IF(AND(L329="E", LEN(C329)=6),LEFT(C329,5), IF(AND(L329="E",LEN(C329)=5), LEFT(C329,4), IF(AND(L329="E",LEN(C329)=4),LEFT(C329,3) ))))))</f>
        <v>0</v>
      </c>
      <c r="O329">
        <f>(F329^2+G329^2+H329^2)^0.5</f>
        <v>0</v>
      </c>
      <c r="P329" t="e">
        <f>ATAN((R329^2+S329^2)^0.5/T329)/$AB$1</f>
        <v>#VALUE!</v>
      </c>
      <c r="Q329" t="e">
        <f>ATAN2(R329,S329)/$AB$1+180</f>
        <v>#VALUE!</v>
      </c>
      <c r="R329" t="e">
        <f>-F329*SIN(M329*$AB$1)*COS(N329*$AB$1)-G329*SIN($AB$1*M329)*SIN($AB$1*N329)+H329*COS($AB$1*M329)</f>
        <v>#VALUE!</v>
      </c>
      <c r="S329">
        <f>-F329*SIN($AB$1*N329)+G329*COS($AB$1*N329)</f>
        <v>0</v>
      </c>
      <c r="T329" t="e">
        <f>-F329*COS($AB$1*M329)*COS(N329*$AB$1)-G329*COS($AB$1*M329)*SIN($AB$1*N329)-H329*SIN($AB$1*M329)</f>
        <v>#VALUE!</v>
      </c>
      <c r="W329">
        <f t="shared" si="8"/>
        <v>0</v>
      </c>
    </row>
    <row r="330" spans="1:23">
      <c r="A330" t="s">
        <v>2448</v>
      </c>
      <c r="B330" t="s">
        <v>1023</v>
      </c>
      <c r="C330" t="s">
        <v>409</v>
      </c>
      <c r="I330" t="s">
        <v>2449</v>
      </c>
      <c r="J330" s="36">
        <v>0.31</v>
      </c>
      <c r="K330" s="5" t="str">
        <f>RIGHTB(B330,1)</f>
        <v>N</v>
      </c>
      <c r="L330" s="5" t="str">
        <f>RIGHTB(C330,1)</f>
        <v>E</v>
      </c>
      <c r="M330" s="6" t="str">
        <f>IF(AND(K330="S",LEN(B330)&gt;4),-LEFT(B330,4),IF(AND(K330="S",LEN(B330)=4),-LEFT(B330,3),IF(AND(K330="N",LEN(B330)=4),LEFT(B330,3),LEFT(B330,4))))</f>
        <v>21.7</v>
      </c>
      <c r="N330" s="6" t="str">
        <f>IF(AND(L330="W",LEN(C330)=6),-LEFT(C330,5), IF(AND(L330="W",LEN(C330)=5),-LEFT(C330,4), IF(AND(L330="W",LEN(C330)=4), -LEFT(C330,3), IF(AND(L330="E", LEN(C330)=6),LEFT(C330,5), IF(AND(L330="E",LEN(C330)=5), LEFT(C330,4), IF(AND(L330="E",LEN(C330)=4),LEFT(C330,3) ))))))</f>
        <v>175.3</v>
      </c>
      <c r="O330">
        <f>(F330^2+G330^2+H330^2)^0.5</f>
        <v>0</v>
      </c>
      <c r="P330" t="e">
        <f>ATAN((R330^2+S330^2)^0.5/T330)/$AB$1</f>
        <v>#DIV/0!</v>
      </c>
      <c r="Q330" t="e">
        <f>ATAN2(R330,S330)/$AB$1+180</f>
        <v>#DIV/0!</v>
      </c>
      <c r="R330">
        <f>-F330*SIN(M330*$AB$1)*COS(N330*$AB$1)-G330*SIN($AB$1*M330)*SIN($AB$1*N330)+H330*COS($AB$1*M330)</f>
        <v>0</v>
      </c>
      <c r="S330">
        <f>-F330*SIN($AB$1*N330)+G330*COS($AB$1*N330)</f>
        <v>0</v>
      </c>
      <c r="T330">
        <f>-F330*COS($AB$1*M330)*COS(N330*$AB$1)-G330*COS($AB$1*M330)*SIN($AB$1*N330)-H330*SIN($AB$1*M330)</f>
        <v>0</v>
      </c>
      <c r="W330">
        <f t="shared" si="8"/>
        <v>0</v>
      </c>
    </row>
    <row r="331" spans="1:23">
      <c r="A331" t="s">
        <v>2229</v>
      </c>
      <c r="B331" t="s">
        <v>294</v>
      </c>
      <c r="C331" t="s">
        <v>295</v>
      </c>
      <c r="D331">
        <v>20.7</v>
      </c>
      <c r="I331" t="s">
        <v>1989</v>
      </c>
      <c r="J331" s="36">
        <v>0.31</v>
      </c>
      <c r="K331" s="5" t="str">
        <f>RIGHTB(B331,1)</f>
        <v>N</v>
      </c>
      <c r="L331" s="5" t="str">
        <f>RIGHTB(C331,1)</f>
        <v>W</v>
      </c>
      <c r="M331" s="6" t="str">
        <f>IF(AND(K331="S",LEN(B331)&gt;4),-LEFT(B331,4),IF(AND(K331="S",LEN(B331)=4),-LEFT(B331,3),IF(AND(K331="N",LEN(B331)=4),LEFT(B331,3),LEFT(B331,4))))</f>
        <v>37.9</v>
      </c>
      <c r="N331" s="6">
        <f>IF(AND(L331="W",LEN(C331)=6),-LEFT(C331,5), IF(AND(L331="W",LEN(C331)=5),-LEFT(C331,4), IF(AND(L331="W",LEN(C331)=4), -LEFT(C331,3), IF(AND(L331="E", LEN(C331)=6),LEFT(C331,5), IF(AND(L331="E",LEN(C331)=5), LEFT(C331,4), IF(AND(L331="E",LEN(C331)=4),LEFT(C331,3) ))))))</f>
        <v>-178.3</v>
      </c>
      <c r="O331">
        <f>(F331^2+G331^2+H331^2)^0.5</f>
        <v>0</v>
      </c>
      <c r="P331" t="e">
        <f>ATAN((R331^2+S331^2)^0.5/T331)/$AB$1</f>
        <v>#DIV/0!</v>
      </c>
      <c r="Q331" t="e">
        <f>ATAN2(R331,S331)/$AB$1+180</f>
        <v>#DIV/0!</v>
      </c>
      <c r="R331">
        <f>-F331*SIN(M331*$AB$1)*COS(N331*$AB$1)-G331*SIN($AB$1*M331)*SIN($AB$1*N331)+H331*COS($AB$1*M331)</f>
        <v>0</v>
      </c>
      <c r="S331">
        <f>-F331*SIN($AB$1*N331)+G331*COS($AB$1*N331)</f>
        <v>0</v>
      </c>
      <c r="T331">
        <f>-F331*COS($AB$1*M331)*COS(N331*$AB$1)-G331*COS($AB$1*M331)*SIN($AB$1*N331)-H331*SIN($AB$1*M331)</f>
        <v>0</v>
      </c>
      <c r="W331">
        <f t="shared" si="8"/>
        <v>0</v>
      </c>
    </row>
    <row r="332" spans="1:23">
      <c r="A332" t="s">
        <v>2139</v>
      </c>
      <c r="B332" t="s">
        <v>169</v>
      </c>
      <c r="C332" t="s">
        <v>170</v>
      </c>
      <c r="D332">
        <v>20.399999999999999</v>
      </c>
      <c r="I332" t="s">
        <v>1967</v>
      </c>
      <c r="J332" s="36">
        <v>0.31</v>
      </c>
      <c r="K332" s="5" t="str">
        <f>RIGHTB(B332,1)</f>
        <v>N</v>
      </c>
      <c r="L332" s="5" t="str">
        <f>RIGHTB(C332,1)</f>
        <v>E</v>
      </c>
      <c r="M332" s="6" t="str">
        <f>IF(AND(K332="S",LEN(B332)&gt;4),-LEFT(B332,4),IF(AND(K332="S",LEN(B332)=4),-LEFT(B332,3),IF(AND(K332="N",LEN(B332)=4),LEFT(B332,3),LEFT(B332,4))))</f>
        <v>7.8</v>
      </c>
      <c r="N332" s="6" t="str">
        <f>IF(AND(L332="W",LEN(C332)=6),-LEFT(C332,5), IF(AND(L332="W",LEN(C332)=5),-LEFT(C332,4), IF(AND(L332="W",LEN(C332)=4), -LEFT(C332,3), IF(AND(L332="E", LEN(C332)=6),LEFT(C332,5), IF(AND(L332="E",LEN(C332)=5), LEFT(C332,4), IF(AND(L332="E",LEN(C332)=4),LEFT(C332,3) ))))))</f>
        <v>2.7</v>
      </c>
      <c r="O332">
        <f>(F332^2+G332^2+H332^2)^0.5</f>
        <v>0</v>
      </c>
      <c r="P332" t="e">
        <f>ATAN((R332^2+S332^2)^0.5/T332)/$AB$1</f>
        <v>#DIV/0!</v>
      </c>
      <c r="Q332" t="e">
        <f>ATAN2(R332,S332)/$AB$1+180</f>
        <v>#DIV/0!</v>
      </c>
      <c r="R332">
        <f>-F332*SIN(M332*$AB$1)*COS(N332*$AB$1)-G332*SIN($AB$1*M332)*SIN($AB$1*N332)+H332*COS($AB$1*M332)</f>
        <v>0</v>
      </c>
      <c r="S332">
        <f>-F332*SIN($AB$1*N332)+G332*COS($AB$1*N332)</f>
        <v>0</v>
      </c>
      <c r="T332">
        <f>-F332*COS($AB$1*M332)*COS(N332*$AB$1)-G332*COS($AB$1*M332)*SIN($AB$1*N332)-H332*SIN($AB$1*M332)</f>
        <v>0</v>
      </c>
      <c r="W332">
        <f t="shared" si="8"/>
        <v>0</v>
      </c>
    </row>
    <row r="333" spans="1:23">
      <c r="A333" t="s">
        <v>1988</v>
      </c>
      <c r="B333" t="s">
        <v>649</v>
      </c>
      <c r="C333" t="s">
        <v>650</v>
      </c>
      <c r="D333">
        <v>28</v>
      </c>
      <c r="I333" t="s">
        <v>1989</v>
      </c>
      <c r="J333" s="36">
        <v>0.31</v>
      </c>
      <c r="K333" s="5" t="str">
        <f>RIGHTB(B333,1)</f>
        <v>N</v>
      </c>
      <c r="L333" s="5" t="str">
        <f>RIGHTB(C333,1)</f>
        <v>E</v>
      </c>
      <c r="M333" s="6" t="str">
        <f>IF(AND(K333="S",LEN(B333)&gt;4),-LEFT(B333,4),IF(AND(K333="S",LEN(B333)=4),-LEFT(B333,3),IF(AND(K333="N",LEN(B333)=4),LEFT(B333,3),LEFT(B333,4))))</f>
        <v>16.0</v>
      </c>
      <c r="N333" s="6" t="str">
        <f>IF(AND(L333="W",LEN(C333)=6),-LEFT(C333,5), IF(AND(L333="W",LEN(C333)=5),-LEFT(C333,4), IF(AND(L333="W",LEN(C333)=4), -LEFT(C333,3), IF(AND(L333="E", LEN(C333)=6),LEFT(C333,5), IF(AND(L333="E",LEN(C333)=5), LEFT(C333,4), IF(AND(L333="E",LEN(C333)=4),LEFT(C333,3) ))))))</f>
        <v>124.3</v>
      </c>
      <c r="O333">
        <f>(F333^2+G333^2+H333^2)^0.5</f>
        <v>0</v>
      </c>
      <c r="P333" t="e">
        <f>ATAN((R333^2+S333^2)^0.5/T333)/$AB$1</f>
        <v>#DIV/0!</v>
      </c>
      <c r="Q333" t="e">
        <f>ATAN2(R333,S333)/$AB$1+180</f>
        <v>#DIV/0!</v>
      </c>
      <c r="R333">
        <f>-F333*SIN(M333*$AB$1)*COS(N333*$AB$1)-G333*SIN($AB$1*M333)*SIN($AB$1*N333)+H333*COS($AB$1*M333)</f>
        <v>0</v>
      </c>
      <c r="S333">
        <f>-F333*SIN($AB$1*N333)+G333*COS($AB$1*N333)</f>
        <v>0</v>
      </c>
      <c r="T333">
        <f>-F333*COS($AB$1*M333)*COS(N333*$AB$1)-G333*COS($AB$1*M333)*SIN($AB$1*N333)-H333*SIN($AB$1*M333)</f>
        <v>0</v>
      </c>
      <c r="W333">
        <f t="shared" ref="W333:W358" si="9">IF(O333&lt;&gt;0,1,0)</f>
        <v>0</v>
      </c>
    </row>
    <row r="334" spans="1:23">
      <c r="A334" t="s">
        <v>1966</v>
      </c>
      <c r="B334" t="s">
        <v>437</v>
      </c>
      <c r="C334" t="s">
        <v>626</v>
      </c>
      <c r="D334">
        <v>33</v>
      </c>
      <c r="I334" t="s">
        <v>1967</v>
      </c>
      <c r="J334" s="36">
        <v>0.31</v>
      </c>
      <c r="K334" s="5" t="str">
        <f>RIGHTB(B334,1)</f>
        <v>N</v>
      </c>
      <c r="L334" s="5" t="str">
        <f>RIGHTB(C334,1)</f>
        <v>W</v>
      </c>
      <c r="M334" s="6" t="str">
        <f>IF(AND(K334="S",LEN(B334)&gt;4),-LEFT(B334,4),IF(AND(K334="S",LEN(B334)=4),-LEFT(B334,3),IF(AND(K334="N",LEN(B334)=4),LEFT(B334,3),LEFT(B334,4))))</f>
        <v>26.2</v>
      </c>
      <c r="N334" s="6">
        <f>IF(AND(L334="W",LEN(C334)=6),-LEFT(C334,5), IF(AND(L334="W",LEN(C334)=5),-LEFT(C334,4), IF(AND(L334="W",LEN(C334)=4), -LEFT(C334,3), IF(AND(L334="E", LEN(C334)=6),LEFT(C334,5), IF(AND(L334="E",LEN(C334)=5), LEFT(C334,4), IF(AND(L334="E",LEN(C334)=4),LEFT(C334,3) ))))))</f>
        <v>-122.3</v>
      </c>
      <c r="O334">
        <f>(F334^2+G334^2+H334^2)^0.5</f>
        <v>0</v>
      </c>
      <c r="P334" t="e">
        <f>ATAN((R334^2+S334^2)^0.5/T334)/$AB$1</f>
        <v>#DIV/0!</v>
      </c>
      <c r="Q334" t="e">
        <f>ATAN2(R334,S334)/$AB$1+180</f>
        <v>#DIV/0!</v>
      </c>
      <c r="R334">
        <f>-F334*SIN(M334*$AB$1)*COS(N334*$AB$1)-G334*SIN($AB$1*M334)*SIN($AB$1*N334)+H334*COS($AB$1*M334)</f>
        <v>0</v>
      </c>
      <c r="S334">
        <f>-F334*SIN($AB$1*N334)+G334*COS($AB$1*N334)</f>
        <v>0</v>
      </c>
      <c r="T334">
        <f>-F334*COS($AB$1*M334)*COS(N334*$AB$1)-G334*COS($AB$1*M334)*SIN($AB$1*N334)-H334*SIN($AB$1*M334)</f>
        <v>0</v>
      </c>
      <c r="W334">
        <f t="shared" si="9"/>
        <v>0</v>
      </c>
    </row>
    <row r="335" spans="1:23">
      <c r="A335" t="s">
        <v>2558</v>
      </c>
      <c r="I335" t="s">
        <v>2001</v>
      </c>
      <c r="J335">
        <v>0.3</v>
      </c>
      <c r="K335" s="5" t="str">
        <f>RIGHTB(B335,1)</f>
        <v/>
      </c>
      <c r="L335" s="5" t="str">
        <f>RIGHTB(C335,1)</f>
        <v/>
      </c>
      <c r="M335" s="6" t="str">
        <f>IF(AND(K335="S",LEN(B335)&gt;4),-LEFT(B335,4),IF(AND(K335="S",LEN(B335)=4),-LEFT(B335,3),IF(AND(K335="N",LEN(B335)=4),LEFT(B335,3),LEFT(B335,4))))</f>
        <v/>
      </c>
      <c r="N335" s="6" t="b">
        <f>IF(AND(L335="W",LEN(C335)=6),-LEFT(C335,5), IF(AND(L335="W",LEN(C335)=5),-LEFT(C335,4), IF(AND(L335="W",LEN(C335)=4), -LEFT(C335,3), IF(AND(L335="E", LEN(C335)=6),LEFT(C335,5), IF(AND(L335="E",LEN(C335)=5), LEFT(C335,4), IF(AND(L335="E",LEN(C335)=4),LEFT(C335,3) ))))))</f>
        <v>0</v>
      </c>
      <c r="O335">
        <f>(F335^2+G335^2+H335^2)^0.5</f>
        <v>0</v>
      </c>
      <c r="P335" t="e">
        <f>ATAN((R335^2+S335^2)^0.5/T335)/$AB$1</f>
        <v>#VALUE!</v>
      </c>
      <c r="Q335" t="e">
        <f>ATAN2(R335,S335)/$AB$1+180</f>
        <v>#VALUE!</v>
      </c>
      <c r="R335" t="e">
        <f>-F335*SIN(M335*$AB$1)*COS(N335*$AB$1)-G335*SIN($AB$1*M335)*SIN($AB$1*N335)+H335*COS($AB$1*M335)</f>
        <v>#VALUE!</v>
      </c>
      <c r="S335">
        <f>-F335*SIN($AB$1*N335)+G335*COS($AB$1*N335)</f>
        <v>0</v>
      </c>
      <c r="T335" t="e">
        <f>-F335*COS($AB$1*M335)*COS(N335*$AB$1)-G335*COS($AB$1*M335)*SIN($AB$1*N335)-H335*SIN($AB$1*M335)</f>
        <v>#VALUE!</v>
      </c>
      <c r="W335">
        <f t="shared" si="9"/>
        <v>0</v>
      </c>
    </row>
    <row r="336" spans="1:23">
      <c r="A336" t="s">
        <v>2471</v>
      </c>
      <c r="I336" t="s">
        <v>2001</v>
      </c>
      <c r="J336">
        <v>0.3</v>
      </c>
      <c r="K336" s="5" t="str">
        <f>RIGHTB(B336,1)</f>
        <v/>
      </c>
      <c r="L336" s="5" t="str">
        <f>RIGHTB(C336,1)</f>
        <v/>
      </c>
      <c r="M336" s="6" t="str">
        <f>IF(AND(K336="S",LEN(B336)&gt;4),-LEFT(B336,4),IF(AND(K336="S",LEN(B336)=4),-LEFT(B336,3),IF(AND(K336="N",LEN(B336)=4),LEFT(B336,3),LEFT(B336,4))))</f>
        <v/>
      </c>
      <c r="N336" s="6" t="b">
        <f>IF(AND(L336="W",LEN(C336)=6),-LEFT(C336,5), IF(AND(L336="W",LEN(C336)=5),-LEFT(C336,4), IF(AND(L336="W",LEN(C336)=4), -LEFT(C336,3), IF(AND(L336="E", LEN(C336)=6),LEFT(C336,5), IF(AND(L336="E",LEN(C336)=5), LEFT(C336,4), IF(AND(L336="E",LEN(C336)=4),LEFT(C336,3) ))))))</f>
        <v>0</v>
      </c>
      <c r="O336">
        <f>(F336^2+G336^2+H336^2)^0.5</f>
        <v>0</v>
      </c>
      <c r="P336" t="e">
        <f>ATAN((R336^2+S336^2)^0.5/T336)/$AB$1</f>
        <v>#VALUE!</v>
      </c>
      <c r="Q336" t="e">
        <f>ATAN2(R336,S336)/$AB$1+180</f>
        <v>#VALUE!</v>
      </c>
      <c r="R336" t="e">
        <f>-F336*SIN(M336*$AB$1)*COS(N336*$AB$1)-G336*SIN($AB$1*M336)*SIN($AB$1*N336)+H336*COS($AB$1*M336)</f>
        <v>#VALUE!</v>
      </c>
      <c r="S336">
        <f>-F336*SIN($AB$1*N336)+G336*COS($AB$1*N336)</f>
        <v>0</v>
      </c>
      <c r="T336" t="e">
        <f>-F336*COS($AB$1*M336)*COS(N336*$AB$1)-G336*COS($AB$1*M336)*SIN($AB$1*N336)-H336*SIN($AB$1*M336)</f>
        <v>#VALUE!</v>
      </c>
      <c r="W336">
        <f t="shared" si="9"/>
        <v>0</v>
      </c>
    </row>
    <row r="337" spans="1:23">
      <c r="A337" t="s">
        <v>2421</v>
      </c>
      <c r="B337" t="s">
        <v>1001</v>
      </c>
      <c r="C337" t="s">
        <v>1002</v>
      </c>
      <c r="D337">
        <v>42.5</v>
      </c>
      <c r="I337" t="s">
        <v>2370</v>
      </c>
      <c r="J337">
        <v>0.3</v>
      </c>
      <c r="K337" s="5" t="str">
        <f>RIGHTB(B337,1)</f>
        <v>N</v>
      </c>
      <c r="L337" s="5" t="str">
        <f>RIGHTB(C337,1)</f>
        <v>W</v>
      </c>
      <c r="M337" s="6" t="str">
        <f>IF(AND(K337="S",LEN(B337)&gt;4),-LEFT(B337,4),IF(AND(K337="S",LEN(B337)=4),-LEFT(B337,3),IF(AND(K337="N",LEN(B337)=4),LEFT(B337,3),LEFT(B337,4))))</f>
        <v>48.0</v>
      </c>
      <c r="N337" s="6">
        <f>IF(AND(L337="W",LEN(C337)=6),-LEFT(C337,5), IF(AND(L337="W",LEN(C337)=5),-LEFT(C337,4), IF(AND(L337="W",LEN(C337)=4), -LEFT(C337,3), IF(AND(L337="E", LEN(C337)=6),LEFT(C337,5), IF(AND(L337="E",LEN(C337)=5), LEFT(C337,4), IF(AND(L337="E",LEN(C337)=4),LEFT(C337,3) ))))))</f>
        <v>-161.5</v>
      </c>
      <c r="O337">
        <f>(F337^2+G337^2+H337^2)^0.5</f>
        <v>0</v>
      </c>
      <c r="P337" t="e">
        <f>ATAN((R337^2+S337^2)^0.5/T337)/$AB$1</f>
        <v>#DIV/0!</v>
      </c>
      <c r="Q337" t="e">
        <f>ATAN2(R337,S337)/$AB$1+180</f>
        <v>#DIV/0!</v>
      </c>
      <c r="R337">
        <f>-F337*SIN(M337*$AB$1)*COS(N337*$AB$1)-G337*SIN($AB$1*M337)*SIN($AB$1*N337)+H337*COS($AB$1*M337)</f>
        <v>0</v>
      </c>
      <c r="S337">
        <f>-F337*SIN($AB$1*N337)+G337*COS($AB$1*N337)</f>
        <v>0</v>
      </c>
      <c r="T337">
        <f>-F337*COS($AB$1*M337)*COS(N337*$AB$1)-G337*COS($AB$1*M337)*SIN($AB$1*N337)-H337*SIN($AB$1*M337)</f>
        <v>0</v>
      </c>
      <c r="W337">
        <f t="shared" si="9"/>
        <v>0</v>
      </c>
    </row>
    <row r="338" spans="1:23">
      <c r="A338" t="s">
        <v>2369</v>
      </c>
      <c r="B338" t="s">
        <v>475</v>
      </c>
      <c r="C338" t="s">
        <v>476</v>
      </c>
      <c r="D338">
        <v>38.9</v>
      </c>
      <c r="E338">
        <v>19.8</v>
      </c>
      <c r="F338">
        <v>-8.8000000000000007</v>
      </c>
      <c r="G338">
        <v>3.4</v>
      </c>
      <c r="H338">
        <v>-17.399999999999999</v>
      </c>
      <c r="I338" t="s">
        <v>2370</v>
      </c>
      <c r="J338">
        <v>0.3</v>
      </c>
      <c r="K338" s="5" t="str">
        <f>RIGHTB(B338,1)</f>
        <v>N</v>
      </c>
      <c r="L338" s="5" t="str">
        <f>RIGHTB(C338,1)</f>
        <v>W</v>
      </c>
      <c r="M338" s="6" t="str">
        <f>IF(AND(K338="S",LEN(B338)&gt;4),-LEFT(B338,4),IF(AND(K338="S",LEN(B338)=4),-LEFT(B338,3),IF(AND(K338="N",LEN(B338)=4),LEFT(B338,3),LEFT(B338,4))))</f>
        <v>36.9</v>
      </c>
      <c r="N338" s="6">
        <f>IF(AND(L338="W",LEN(C338)=6),-LEFT(C338,5), IF(AND(L338="W",LEN(C338)=5),-LEFT(C338,4), IF(AND(L338="W",LEN(C338)=4), -LEFT(C338,3), IF(AND(L338="E", LEN(C338)=6),LEFT(C338,5), IF(AND(L338="E",LEN(C338)=5), LEFT(C338,4), IF(AND(L338="E",LEN(C338)=4),LEFT(C338,3) ))))))</f>
        <v>-143.6</v>
      </c>
      <c r="O338">
        <f>(F338^2+G338^2+H338^2)^0.5</f>
        <v>19.792928029980807</v>
      </c>
      <c r="P338">
        <f>ATAN((R338^2+S338^2)^0.5/T338)/$AB$1</f>
        <v>71.145026488497933</v>
      </c>
      <c r="Q338">
        <f>ATAN2(R338,S338)/$AB$1+180</f>
        <v>25.144315638848667</v>
      </c>
      <c r="R338">
        <f>-F338*SIN(M338*$AB$1)*COS(N338*$AB$1)-G338*SIN($AB$1*M338)*SIN($AB$1*N338)+H338*COS($AB$1*M338)</f>
        <v>-16.955906405498457</v>
      </c>
      <c r="S338">
        <f>-F338*SIN($AB$1*N338)+G338*COS($AB$1*N338)</f>
        <v>-7.9587251134855457</v>
      </c>
      <c r="T338">
        <f>-F338*COS($AB$1*M338)*COS(N338*$AB$1)-G338*COS($AB$1*M338)*SIN($AB$1*N338)-H338*SIN($AB$1*M338)</f>
        <v>6.3965563028828978</v>
      </c>
      <c r="W338">
        <f t="shared" si="9"/>
        <v>1</v>
      </c>
    </row>
    <row r="339" spans="1:23">
      <c r="A339" t="s">
        <v>2144</v>
      </c>
      <c r="B339" t="s">
        <v>627</v>
      </c>
      <c r="C339" t="s">
        <v>2145</v>
      </c>
      <c r="I339" t="s">
        <v>2001</v>
      </c>
      <c r="J339">
        <v>0.3</v>
      </c>
      <c r="K339" s="5" t="str">
        <f>RIGHTB(B339,1)</f>
        <v>N</v>
      </c>
      <c r="L339" s="5" t="str">
        <f>RIGHTB(C339,1)</f>
        <v>E</v>
      </c>
      <c r="M339" s="6" t="str">
        <f>IF(AND(K339="S",LEN(B339)&gt;4),-LEFT(B339,4),IF(AND(K339="S",LEN(B339)=4),-LEFT(B339,3),IF(AND(K339="N",LEN(B339)=4),LEFT(B339,3),LEFT(B339,4))))</f>
        <v>9.8</v>
      </c>
      <c r="N339" s="6" t="str">
        <f>IF(AND(L339="W",LEN(C339)=6),-LEFT(C339,5), IF(AND(L339="W",LEN(C339)=5),-LEFT(C339,4), IF(AND(L339="W",LEN(C339)=4), -LEFT(C339,3), IF(AND(L339="E", LEN(C339)=6),LEFT(C339,5), IF(AND(L339="E",LEN(C339)=5), LEFT(C339,4), IF(AND(L339="E",LEN(C339)=4),LEFT(C339,3) ))))))</f>
        <v>151.8</v>
      </c>
      <c r="O339">
        <f>(F339^2+G339^2+H339^2)^0.5</f>
        <v>0</v>
      </c>
      <c r="P339" t="e">
        <f>ATAN((R339^2+S339^2)^0.5/T339)/$AB$1</f>
        <v>#DIV/0!</v>
      </c>
      <c r="Q339" t="e">
        <f>ATAN2(R339,S339)/$AB$1+180</f>
        <v>#DIV/0!</v>
      </c>
      <c r="R339">
        <f>-F339*SIN(M339*$AB$1)*COS(N339*$AB$1)-G339*SIN($AB$1*M339)*SIN($AB$1*N339)+H339*COS($AB$1*M339)</f>
        <v>0</v>
      </c>
      <c r="S339">
        <f>-F339*SIN($AB$1*N339)+G339*COS($AB$1*N339)</f>
        <v>0</v>
      </c>
      <c r="T339">
        <f>-F339*COS($AB$1*M339)*COS(N339*$AB$1)-G339*COS($AB$1*M339)*SIN($AB$1*N339)-H339*SIN($AB$1*M339)</f>
        <v>0</v>
      </c>
      <c r="W339">
        <f t="shared" si="9"/>
        <v>0</v>
      </c>
    </row>
    <row r="340" spans="1:23">
      <c r="A340" t="s">
        <v>2137</v>
      </c>
      <c r="B340" t="s">
        <v>106</v>
      </c>
      <c r="C340" t="s">
        <v>168</v>
      </c>
      <c r="D340">
        <v>25</v>
      </c>
      <c r="E340">
        <v>11.8</v>
      </c>
      <c r="F340">
        <v>0.1</v>
      </c>
      <c r="G340">
        <v>-11.8</v>
      </c>
      <c r="H340">
        <v>0.3</v>
      </c>
      <c r="I340" t="s">
        <v>2138</v>
      </c>
      <c r="J340">
        <v>0.3</v>
      </c>
      <c r="K340" s="5" t="str">
        <f>RIGHTB(B340,1)</f>
        <v>N</v>
      </c>
      <c r="L340" s="5" t="str">
        <f>RIGHTB(C340,1)</f>
        <v>E</v>
      </c>
      <c r="M340" s="6" t="str">
        <f>IF(AND(K340="S",LEN(B340)&gt;4),-LEFT(B340,4),IF(AND(K340="S",LEN(B340)=4),-LEFT(B340,3),IF(AND(K340="N",LEN(B340)=4),LEFT(B340,3),LEFT(B340,4))))</f>
        <v>2.5</v>
      </c>
      <c r="N340" s="6" t="str">
        <f>IF(AND(L340="W",LEN(C340)=6),-LEFT(C340,5), IF(AND(L340="W",LEN(C340)=5),-LEFT(C340,4), IF(AND(L340="W",LEN(C340)=4), -LEFT(C340,3), IF(AND(L340="E", LEN(C340)=6),LEFT(C340,5), IF(AND(L340="E",LEN(C340)=5), LEFT(C340,4), IF(AND(L340="E",LEN(C340)=4),LEFT(C340,3) ))))))</f>
        <v>139.8</v>
      </c>
      <c r="O340">
        <f>(F340^2+G340^2+H340^2)^0.5</f>
        <v>11.804236527620073</v>
      </c>
      <c r="P340">
        <f>ATAN((R340^2+S340^2)^0.5/T340)/$AB$1</f>
        <v>49.460831998125713</v>
      </c>
      <c r="Q340">
        <f>ATAN2(R340,S340)/$AB$1+180</f>
        <v>265.93917608738911</v>
      </c>
      <c r="R340">
        <f>-F340*SIN(M340*$AB$1)*COS(N340*$AB$1)-G340*SIN($AB$1*M340)*SIN($AB$1*N340)+H340*COS($AB$1*M340)</f>
        <v>0.6352688310997493</v>
      </c>
      <c r="S340">
        <f>-F340*SIN($AB$1*N340)+G340*COS($AB$1*N340)</f>
        <v>8.948247368579894</v>
      </c>
      <c r="T340">
        <f>-F340*COS($AB$1*M340)*COS(N340*$AB$1)-G340*COS($AB$1*M340)*SIN($AB$1*N340)-H340*SIN($AB$1*M340)</f>
        <v>7.6723726801385359</v>
      </c>
      <c r="W340">
        <f t="shared" si="9"/>
        <v>1</v>
      </c>
    </row>
    <row r="341" spans="1:23">
      <c r="A341" t="s">
        <v>2000</v>
      </c>
      <c r="B341" t="s">
        <v>897</v>
      </c>
      <c r="C341" t="s">
        <v>866</v>
      </c>
      <c r="I341" t="s">
        <v>2001</v>
      </c>
      <c r="J341">
        <v>0.3</v>
      </c>
      <c r="K341" s="5" t="str">
        <f>RIGHTB(B341,1)</f>
        <v>S</v>
      </c>
      <c r="L341" s="5" t="str">
        <f>RIGHTB(C341,1)</f>
        <v>E</v>
      </c>
      <c r="M341" s="6">
        <f>IF(AND(K341="S",LEN(B341)&gt;4),-LEFT(B341,4),IF(AND(K341="S",LEN(B341)=4),-LEFT(B341,3),IF(AND(K341="N",LEN(B341)=4),LEFT(B341,3),LEFT(B341,4))))</f>
        <v>-43.1</v>
      </c>
      <c r="N341" s="6" t="str">
        <f>IF(AND(L341="W",LEN(C341)=6),-LEFT(C341,5), IF(AND(L341="W",LEN(C341)=5),-LEFT(C341,4), IF(AND(L341="W",LEN(C341)=4), -LEFT(C341,3), IF(AND(L341="E", LEN(C341)=6),LEFT(C341,5), IF(AND(L341="E",LEN(C341)=5), LEFT(C341,4), IF(AND(L341="E",LEN(C341)=4),LEFT(C341,3) ))))))</f>
        <v>94.9</v>
      </c>
      <c r="O341">
        <f>(F341^2+G341^2+H341^2)^0.5</f>
        <v>0</v>
      </c>
      <c r="P341" t="e">
        <f>ATAN((R341^2+S341^2)^0.5/T341)/$AB$1</f>
        <v>#DIV/0!</v>
      </c>
      <c r="Q341" t="e">
        <f>ATAN2(R341,S341)/$AB$1+180</f>
        <v>#DIV/0!</v>
      </c>
      <c r="R341">
        <f>-F341*SIN(M341*$AB$1)*COS(N341*$AB$1)-G341*SIN($AB$1*M341)*SIN($AB$1*N341)+H341*COS($AB$1*M341)</f>
        <v>0</v>
      </c>
      <c r="S341">
        <f>-F341*SIN($AB$1*N341)+G341*COS($AB$1*N341)</f>
        <v>0</v>
      </c>
      <c r="T341">
        <f>-F341*COS($AB$1*M341)*COS(N341*$AB$1)-G341*COS($AB$1*M341)*SIN($AB$1*N341)-H341*SIN($AB$1*M341)</f>
        <v>0</v>
      </c>
      <c r="W341">
        <f t="shared" si="9"/>
        <v>0</v>
      </c>
    </row>
    <row r="342" spans="1:23">
      <c r="A342" t="s">
        <v>2375</v>
      </c>
      <c r="B342" t="s">
        <v>484</v>
      </c>
      <c r="C342" t="s">
        <v>485</v>
      </c>
      <c r="I342" t="s">
        <v>1925</v>
      </c>
      <c r="J342" s="36">
        <v>0.28999999999999998</v>
      </c>
      <c r="K342" s="5" t="str">
        <f>RIGHTB(B342,1)</f>
        <v>N</v>
      </c>
      <c r="L342" s="5" t="str">
        <f>RIGHTB(C342,1)</f>
        <v>W</v>
      </c>
      <c r="M342" s="6" t="str">
        <f>IF(AND(K342="S",LEN(B342)&gt;4),-LEFT(B342,4),IF(AND(K342="S",LEN(B342)=4),-LEFT(B342,3),IF(AND(K342="N",LEN(B342)=4),LEFT(B342,3),LEFT(B342,4))))</f>
        <v>7.6</v>
      </c>
      <c r="N342" s="6">
        <f>IF(AND(L342="W",LEN(C342)=6),-LEFT(C342,5), IF(AND(L342="W",LEN(C342)=5),-LEFT(C342,4), IF(AND(L342="W",LEN(C342)=4), -LEFT(C342,3), IF(AND(L342="E", LEN(C342)=6),LEFT(C342,5), IF(AND(L342="E",LEN(C342)=5), LEFT(C342,4), IF(AND(L342="E",LEN(C342)=4),LEFT(C342,3) ))))))</f>
        <v>-28.2</v>
      </c>
      <c r="O342">
        <f>(F342^2+G342^2+H342^2)^0.5</f>
        <v>0</v>
      </c>
      <c r="P342" t="e">
        <f>ATAN((R342^2+S342^2)^0.5/T342)/$AB$1</f>
        <v>#DIV/0!</v>
      </c>
      <c r="Q342" t="e">
        <f>ATAN2(R342,S342)/$AB$1+180</f>
        <v>#DIV/0!</v>
      </c>
      <c r="R342">
        <f>-F342*SIN(M342*$AB$1)*COS(N342*$AB$1)-G342*SIN($AB$1*M342)*SIN($AB$1*N342)+H342*COS($AB$1*M342)</f>
        <v>0</v>
      </c>
      <c r="S342">
        <f>-F342*SIN($AB$1*N342)+G342*COS($AB$1*N342)</f>
        <v>0</v>
      </c>
      <c r="T342">
        <f>-F342*COS($AB$1*M342)*COS(N342*$AB$1)-G342*COS($AB$1*M342)*SIN($AB$1*N342)-H342*SIN($AB$1*M342)</f>
        <v>0</v>
      </c>
      <c r="W342">
        <f t="shared" si="9"/>
        <v>0</v>
      </c>
    </row>
    <row r="343" spans="1:23">
      <c r="A343" t="s">
        <v>2067</v>
      </c>
      <c r="B343" t="s">
        <v>62</v>
      </c>
      <c r="C343" t="s">
        <v>939</v>
      </c>
      <c r="I343" t="s">
        <v>1925</v>
      </c>
      <c r="J343" s="36">
        <v>0.28999999999999998</v>
      </c>
      <c r="K343" s="5" t="str">
        <f>RIGHTB(B343,1)</f>
        <v>S</v>
      </c>
      <c r="L343" s="5" t="str">
        <f>RIGHTB(C343,1)</f>
        <v>W</v>
      </c>
      <c r="M343" s="6">
        <f>IF(AND(K343="S",LEN(B343)&gt;4),-LEFT(B343,4),IF(AND(K343="S",LEN(B343)=4),-LEFT(B343,3),IF(AND(K343="N",LEN(B343)=4),LEFT(B343,3),LEFT(B343,4))))</f>
        <v>-29</v>
      </c>
      <c r="N343" s="6">
        <f>IF(AND(L343="W",LEN(C343)=6),-LEFT(C343,5), IF(AND(L343="W",LEN(C343)=5),-LEFT(C343,4), IF(AND(L343="W",LEN(C343)=4), -LEFT(C343,3), IF(AND(L343="E", LEN(C343)=6),LEFT(C343,5), IF(AND(L343="E",LEN(C343)=5), LEFT(C343,4), IF(AND(L343="E",LEN(C343)=4),LEFT(C343,3) ))))))</f>
        <v>-94.9</v>
      </c>
      <c r="O343">
        <f>(F343^2+G343^2+H343^2)^0.5</f>
        <v>0</v>
      </c>
      <c r="P343" t="e">
        <f>ATAN((R343^2+S343^2)^0.5/T343)/$AB$1</f>
        <v>#DIV/0!</v>
      </c>
      <c r="Q343" t="e">
        <f>ATAN2(R343,S343)/$AB$1+180</f>
        <v>#DIV/0!</v>
      </c>
      <c r="R343">
        <f>-F343*SIN(M343*$AB$1)*COS(N343*$AB$1)-G343*SIN($AB$1*M343)*SIN($AB$1*N343)+H343*COS($AB$1*M343)</f>
        <v>0</v>
      </c>
      <c r="S343">
        <f>-F343*SIN($AB$1*N343)+G343*COS($AB$1*N343)</f>
        <v>0</v>
      </c>
      <c r="T343">
        <f>-F343*COS($AB$1*M343)*COS(N343*$AB$1)-G343*COS($AB$1*M343)*SIN($AB$1*N343)-H343*SIN($AB$1*M343)</f>
        <v>0</v>
      </c>
      <c r="W343">
        <f t="shared" si="9"/>
        <v>0</v>
      </c>
    </row>
    <row r="344" spans="1:23">
      <c r="A344" t="s">
        <v>1992</v>
      </c>
      <c r="B344" t="s">
        <v>653</v>
      </c>
      <c r="C344" t="s">
        <v>654</v>
      </c>
      <c r="D344">
        <v>71</v>
      </c>
      <c r="I344" t="s">
        <v>1820</v>
      </c>
      <c r="J344" s="36">
        <v>0.28999999999999998</v>
      </c>
      <c r="K344" s="5" t="str">
        <f>RIGHTB(B344,1)</f>
        <v>N</v>
      </c>
      <c r="L344" s="5" t="str">
        <f>RIGHTB(C344,1)</f>
        <v>W</v>
      </c>
      <c r="M344" s="6" t="str">
        <f>IF(AND(K344="S",LEN(B344)&gt;4),-LEFT(B344,4),IF(AND(K344="S",LEN(B344)=4),-LEFT(B344,3),IF(AND(K344="N",LEN(B344)=4),LEFT(B344,3),LEFT(B344,4))))</f>
        <v>9.0</v>
      </c>
      <c r="N344" s="6">
        <f>IF(AND(L344="W",LEN(C344)=6),-LEFT(C344,5), IF(AND(L344="W",LEN(C344)=5),-LEFT(C344,4), IF(AND(L344="W",LEN(C344)=4), -LEFT(C344,3), IF(AND(L344="E", LEN(C344)=6),LEFT(C344,5), IF(AND(L344="E",LEN(C344)=5), LEFT(C344,4), IF(AND(L344="E",LEN(C344)=4),LEFT(C344,3) ))))))</f>
        <v>-138</v>
      </c>
      <c r="O344">
        <f>(F344^2+G344^2+H344^2)^0.5</f>
        <v>0</v>
      </c>
      <c r="P344" t="e">
        <f>ATAN((R344^2+S344^2)^0.5/T344)/$AB$1</f>
        <v>#DIV/0!</v>
      </c>
      <c r="Q344" t="e">
        <f>ATAN2(R344,S344)/$AB$1+180</f>
        <v>#DIV/0!</v>
      </c>
      <c r="R344">
        <f>-F344*SIN(M344*$AB$1)*COS(N344*$AB$1)-G344*SIN($AB$1*M344)*SIN($AB$1*N344)+H344*COS($AB$1*M344)</f>
        <v>0</v>
      </c>
      <c r="S344">
        <f>-F344*SIN($AB$1*N344)+G344*COS($AB$1*N344)</f>
        <v>0</v>
      </c>
      <c r="T344">
        <f>-F344*COS($AB$1*M344)*COS(N344*$AB$1)-G344*COS($AB$1*M344)*SIN($AB$1*N344)-H344*SIN($AB$1*M344)</f>
        <v>0</v>
      </c>
      <c r="W344">
        <f t="shared" si="9"/>
        <v>0</v>
      </c>
    </row>
    <row r="345" spans="1:23">
      <c r="A345" t="s">
        <v>1572</v>
      </c>
      <c r="B345" t="s">
        <v>569</v>
      </c>
      <c r="C345" t="s">
        <v>378</v>
      </c>
      <c r="D345">
        <v>20</v>
      </c>
      <c r="E345">
        <v>15.2</v>
      </c>
      <c r="F345">
        <v>10.9</v>
      </c>
      <c r="G345">
        <v>-9.6999999999999993</v>
      </c>
      <c r="H345">
        <v>4.2</v>
      </c>
      <c r="I345" t="s">
        <v>1925</v>
      </c>
      <c r="J345" s="36">
        <v>0.28999999999999998</v>
      </c>
      <c r="K345" s="5" t="str">
        <f>RIGHTB(B345,1)</f>
        <v>S</v>
      </c>
      <c r="L345" s="5" t="str">
        <f>RIGHTB(C345,1)</f>
        <v>E</v>
      </c>
      <c r="M345" s="6">
        <f>IF(AND(K345="S",LEN(B345)&gt;4),-LEFT(B345,4),IF(AND(K345="S",LEN(B345)=4),-LEFT(B345,3),IF(AND(K345="N",LEN(B345)=4),LEFT(B345,3),LEFT(B345,4))))</f>
        <v>-34.299999999999997</v>
      </c>
      <c r="N345" s="6" t="str">
        <f>IF(AND(L345="W",LEN(C345)=6),-LEFT(C345,5), IF(AND(L345="W",LEN(C345)=5),-LEFT(C345,4), IF(AND(L345="W",LEN(C345)=4), -LEFT(C345,3), IF(AND(L345="E", LEN(C345)=6),LEFT(C345,5), IF(AND(L345="E",LEN(C345)=5), LEFT(C345,4), IF(AND(L345="E",LEN(C345)=4),LEFT(C345,3) ))))))</f>
        <v>134.5</v>
      </c>
      <c r="O345">
        <f>(F345^2+G345^2+H345^2)^0.5</f>
        <v>15.183543723386842</v>
      </c>
      <c r="P345">
        <f>ATAN((R345^2+S345^2)^0.5/T345)/$AB$1</f>
        <v>18.564130590241255</v>
      </c>
      <c r="Q345">
        <f>ATAN2(R345,S345)/$AB$1+180</f>
        <v>11.643743852350383</v>
      </c>
      <c r="R345">
        <f>-F345*SIN(M345*$AB$1)*COS(N345*$AB$1)-G345*SIN($AB$1*M345)*SIN($AB$1*N345)+H345*COS($AB$1*M345)</f>
        <v>-4.7344475250117428</v>
      </c>
      <c r="S345">
        <f>-F345*SIN($AB$1*N345)+G345*COS($AB$1*N345)</f>
        <v>-0.97561003304883442</v>
      </c>
      <c r="T345">
        <f>-F345*COS($AB$1*M345)*COS(N345*$AB$1)-G345*COS($AB$1*M345)*SIN($AB$1*N345)-H345*SIN($AB$1*M345)</f>
        <v>14.393512139027242</v>
      </c>
      <c r="W345">
        <f t="shared" si="9"/>
        <v>1</v>
      </c>
    </row>
    <row r="346" spans="1:23">
      <c r="A346" t="s">
        <v>1848</v>
      </c>
      <c r="B346" t="s">
        <v>853</v>
      </c>
      <c r="C346" t="s">
        <v>854</v>
      </c>
      <c r="D346">
        <v>32.6</v>
      </c>
      <c r="I346" t="s">
        <v>1849</v>
      </c>
      <c r="J346" s="36">
        <v>0.28999999999999998</v>
      </c>
      <c r="K346" s="5" t="str">
        <f>RIGHTB(B346,1)</f>
        <v>N</v>
      </c>
      <c r="L346" s="5" t="str">
        <f>RIGHTB(C346,1)</f>
        <v>W</v>
      </c>
      <c r="M346" s="6" t="str">
        <f>IF(AND(K346="S",LEN(B346)&gt;4),-LEFT(B346,4),IF(AND(K346="S",LEN(B346)=4),-LEFT(B346,3),IF(AND(K346="N",LEN(B346)=4),LEFT(B346,3),LEFT(B346,4))))</f>
        <v>10.8</v>
      </c>
      <c r="N346" s="6">
        <f>IF(AND(L346="W",LEN(C346)=6),-LEFT(C346,5), IF(AND(L346="W",LEN(C346)=5),-LEFT(C346,4), IF(AND(L346="W",LEN(C346)=4), -LEFT(C346,3), IF(AND(L346="E", LEN(C346)=6),LEFT(C346,5), IF(AND(L346="E",LEN(C346)=5), LEFT(C346,4), IF(AND(L346="E",LEN(C346)=4),LEFT(C346,3) ))))))</f>
        <v>-37.299999999999997</v>
      </c>
      <c r="O346">
        <f>(F346^2+G346^2+H346^2)^0.5</f>
        <v>0</v>
      </c>
      <c r="P346" t="e">
        <f>ATAN((R346^2+S346^2)^0.5/T346)/$AB$1</f>
        <v>#DIV/0!</v>
      </c>
      <c r="Q346" t="e">
        <f>ATAN2(R346,S346)/$AB$1+180</f>
        <v>#DIV/0!</v>
      </c>
      <c r="R346">
        <f>-F346*SIN(M346*$AB$1)*COS(N346*$AB$1)-G346*SIN($AB$1*M346)*SIN($AB$1*N346)+H346*COS($AB$1*M346)</f>
        <v>0</v>
      </c>
      <c r="S346">
        <f>-F346*SIN($AB$1*N346)+G346*COS($AB$1*N346)</f>
        <v>0</v>
      </c>
      <c r="T346">
        <f>-F346*COS($AB$1*M346)*COS(N346*$AB$1)-G346*COS($AB$1*M346)*SIN($AB$1*N346)-H346*SIN($AB$1*M346)</f>
        <v>0</v>
      </c>
      <c r="W346">
        <f t="shared" si="9"/>
        <v>0</v>
      </c>
    </row>
    <row r="347" spans="1:23">
      <c r="A347" t="s">
        <v>1529</v>
      </c>
      <c r="B347" t="s">
        <v>807</v>
      </c>
      <c r="C347" t="s">
        <v>590</v>
      </c>
      <c r="D347">
        <v>14.5</v>
      </c>
      <c r="E347">
        <v>15.5</v>
      </c>
      <c r="F347">
        <v>-13.2</v>
      </c>
      <c r="G347">
        <v>8.1</v>
      </c>
      <c r="H347">
        <v>1.2</v>
      </c>
      <c r="I347" t="s">
        <v>1820</v>
      </c>
      <c r="J347" s="36">
        <v>0.28999999999999998</v>
      </c>
      <c r="K347" s="5" t="str">
        <f>RIGHTB(B347,1)</f>
        <v>N</v>
      </c>
      <c r="L347" s="5" t="str">
        <f>RIGHTB(C347,1)</f>
        <v>W</v>
      </c>
      <c r="M347" s="6" t="str">
        <f>IF(AND(K347="S",LEN(B347)&gt;4),-LEFT(B347,4),IF(AND(K347="S",LEN(B347)=4),-LEFT(B347,3),IF(AND(K347="N",LEN(B347)=4),LEFT(B347,3),LEFT(B347,4))))</f>
        <v>19.4</v>
      </c>
      <c r="N347" s="6">
        <f>IF(AND(L347="W",LEN(C347)=6),-LEFT(C347,5), IF(AND(L347="W",LEN(C347)=5),-LEFT(C347,4), IF(AND(L347="W",LEN(C347)=4), -LEFT(C347,3), IF(AND(L347="E", LEN(C347)=6),LEFT(C347,5), IF(AND(L347="E",LEN(C347)=5), LEFT(C347,4), IF(AND(L347="E",LEN(C347)=4),LEFT(C347,3) ))))))</f>
        <v>-66</v>
      </c>
      <c r="O347">
        <f>(F347^2+G347^2+H347^2)^0.5</f>
        <v>15.533512159199541</v>
      </c>
      <c r="P347">
        <f>ATAN((R347^2+S347^2)^0.5/T347)/$AB$1</f>
        <v>41.43780433163105</v>
      </c>
      <c r="Q347">
        <f>ATAN2(R347,S347)/$AB$1+180</f>
        <v>121.51133239644832</v>
      </c>
      <c r="R347">
        <f>-F347*SIN(M347*$AB$1)*COS(N347*$AB$1)-G347*SIN($AB$1*M347)*SIN($AB$1*N347)+H347*COS($AB$1*M347)</f>
        <v>5.3731137341490935</v>
      </c>
      <c r="S347">
        <f>-F347*SIN($AB$1*N347)+G347*COS($AB$1*N347)</f>
        <v>-8.764233231547955</v>
      </c>
      <c r="T347">
        <f>-F347*COS($AB$1*M347)*COS(N347*$AB$1)-G347*COS($AB$1*M347)*SIN($AB$1*N347)-H347*SIN($AB$1*M347)</f>
        <v>11.645078989123638</v>
      </c>
      <c r="W347">
        <f t="shared" si="9"/>
        <v>1</v>
      </c>
    </row>
    <row r="348" spans="1:23">
      <c r="A348" t="s">
        <v>2651</v>
      </c>
      <c r="B348" t="s">
        <v>268</v>
      </c>
      <c r="C348" t="s">
        <v>878</v>
      </c>
      <c r="I348" t="s">
        <v>2346</v>
      </c>
      <c r="J348" s="36">
        <v>0.28000000000000003</v>
      </c>
      <c r="K348" s="5" t="str">
        <f>RIGHTB(B348,1)</f>
        <v>S</v>
      </c>
      <c r="L348" s="5" t="str">
        <f>RIGHTB(C348,1)</f>
        <v>E</v>
      </c>
      <c r="M348" s="6">
        <f>IF(AND(K348="S",LEN(B348)&gt;4),-LEFT(B348,4),IF(AND(K348="S",LEN(B348)=4),-LEFT(B348,3),IF(AND(K348="N",LEN(B348)=4),LEFT(B348,3),LEFT(B348,4))))</f>
        <v>-22.5</v>
      </c>
      <c r="N348" s="6" t="str">
        <f>IF(AND(L348="W",LEN(C348)=6),-LEFT(C348,5), IF(AND(L348="W",LEN(C348)=5),-LEFT(C348,4), IF(AND(L348="W",LEN(C348)=4), -LEFT(C348,3), IF(AND(L348="E", LEN(C348)=6),LEFT(C348,5), IF(AND(L348="E",LEN(C348)=5), LEFT(C348,4), IF(AND(L348="E",LEN(C348)=4),LEFT(C348,3) ))))))</f>
        <v>6.5</v>
      </c>
      <c r="O348">
        <f>(F348^2+G348^2+H348^2)^0.5</f>
        <v>0</v>
      </c>
      <c r="P348" t="e">
        <f>ATAN((R348^2+S348^2)^0.5/T348)/$AB$1</f>
        <v>#DIV/0!</v>
      </c>
      <c r="Q348" t="e">
        <f>ATAN2(R348,S348)/$AB$1+180</f>
        <v>#DIV/0!</v>
      </c>
      <c r="R348">
        <f>-F348*SIN(M348*$AB$1)*COS(N348*$AB$1)-G348*SIN($AB$1*M348)*SIN($AB$1*N348)+H348*COS($AB$1*M348)</f>
        <v>0</v>
      </c>
      <c r="S348">
        <f>-F348*SIN($AB$1*N348)+G348*COS($AB$1*N348)</f>
        <v>0</v>
      </c>
      <c r="T348">
        <f>-F348*COS($AB$1*M348)*COS(N348*$AB$1)-G348*COS($AB$1*M348)*SIN($AB$1*N348)-H348*SIN($AB$1*M348)</f>
        <v>0</v>
      </c>
      <c r="W348">
        <f t="shared" si="9"/>
        <v>0</v>
      </c>
    </row>
    <row r="349" spans="1:23">
      <c r="A349" t="s">
        <v>2642</v>
      </c>
      <c r="B349" t="s">
        <v>1159</v>
      </c>
      <c r="C349" t="s">
        <v>1160</v>
      </c>
      <c r="D349" s="35">
        <v>32</v>
      </c>
      <c r="I349" t="s">
        <v>1929</v>
      </c>
      <c r="J349" s="36">
        <v>0.28000000000000003</v>
      </c>
      <c r="K349" s="5" t="str">
        <f>RIGHTB(B349,1)</f>
        <v>N</v>
      </c>
      <c r="L349" s="5" t="str">
        <f>RIGHTB(C349,1)</f>
        <v>E</v>
      </c>
      <c r="M349" s="6" t="str">
        <f>IF(AND(K349="S",LEN(B349)&gt;4),-LEFT(B349,4),IF(AND(K349="S",LEN(B349)=4),-LEFT(B349,3),IF(AND(K349="N",LEN(B349)=4),LEFT(B349,3),LEFT(B349,4))))</f>
        <v>32.5</v>
      </c>
      <c r="N349" s="6" t="str">
        <f>IF(AND(L349="W",LEN(C349)=6),-LEFT(C349,5), IF(AND(L349="W",LEN(C349)=5),-LEFT(C349,4), IF(AND(L349="W",LEN(C349)=4), -LEFT(C349,3), IF(AND(L349="E", LEN(C349)=6),LEFT(C349,5), IF(AND(L349="E",LEN(C349)=5), LEFT(C349,4), IF(AND(L349="E",LEN(C349)=4),LEFT(C349,3) ))))))</f>
        <v>104.6</v>
      </c>
      <c r="O349">
        <f>(F349^2+G349^2+H349^2)^0.5</f>
        <v>0</v>
      </c>
      <c r="P349" t="e">
        <f>ATAN((R349^2+S349^2)^0.5/T349)/$AB$1</f>
        <v>#DIV/0!</v>
      </c>
      <c r="Q349" t="e">
        <f>ATAN2(R349,S349)/$AB$1+180</f>
        <v>#DIV/0!</v>
      </c>
      <c r="R349">
        <f>-F349*SIN(M349*$AB$1)*COS(N349*$AB$1)-G349*SIN($AB$1*M349)*SIN($AB$1*N349)+H349*COS($AB$1*M349)</f>
        <v>0</v>
      </c>
      <c r="S349">
        <f>-F349*SIN($AB$1*N349)+G349*COS($AB$1*N349)</f>
        <v>0</v>
      </c>
      <c r="T349">
        <f>-F349*COS($AB$1*M349)*COS(N349*$AB$1)-G349*COS($AB$1*M349)*SIN($AB$1*N349)-H349*SIN($AB$1*M349)</f>
        <v>0</v>
      </c>
      <c r="W349">
        <f t="shared" si="9"/>
        <v>0</v>
      </c>
    </row>
    <row r="350" spans="1:23">
      <c r="A350" t="s">
        <v>2527</v>
      </c>
      <c r="B350" t="s">
        <v>117</v>
      </c>
      <c r="C350" t="s">
        <v>1077</v>
      </c>
      <c r="I350" t="s">
        <v>1929</v>
      </c>
      <c r="J350" s="36">
        <v>0.28000000000000003</v>
      </c>
      <c r="K350" s="5" t="str">
        <f>RIGHTB(B350,1)</f>
        <v>S</v>
      </c>
      <c r="L350" s="5" t="str">
        <f>RIGHTB(C350,1)</f>
        <v>W</v>
      </c>
      <c r="M350" s="6">
        <f>IF(AND(K350="S",LEN(B350)&gt;4),-LEFT(B350,4),IF(AND(K350="S",LEN(B350)=4),-LEFT(B350,3),IF(AND(K350="N",LEN(B350)=4),LEFT(B350,3),LEFT(B350,4))))</f>
        <v>-6.9</v>
      </c>
      <c r="N350" s="6">
        <f>IF(AND(L350="W",LEN(C350)=6),-LEFT(C350,5), IF(AND(L350="W",LEN(C350)=5),-LEFT(C350,4), IF(AND(L350="W",LEN(C350)=4), -LEFT(C350,3), IF(AND(L350="E", LEN(C350)=6),LEFT(C350,5), IF(AND(L350="E",LEN(C350)=5), LEFT(C350,4), IF(AND(L350="E",LEN(C350)=4),LEFT(C350,3) ))))))</f>
        <v>-126.2</v>
      </c>
      <c r="O350">
        <f>(F350^2+G350^2+H350^2)^0.5</f>
        <v>0</v>
      </c>
      <c r="P350" t="e">
        <f>ATAN((R350^2+S350^2)^0.5/T350)/$AB$1</f>
        <v>#DIV/0!</v>
      </c>
      <c r="Q350" t="e">
        <f>ATAN2(R350,S350)/$AB$1+180</f>
        <v>#DIV/0!</v>
      </c>
      <c r="R350">
        <f>-F350*SIN(M350*$AB$1)*COS(N350*$AB$1)-G350*SIN($AB$1*M350)*SIN($AB$1*N350)+H350*COS($AB$1*M350)</f>
        <v>0</v>
      </c>
      <c r="S350">
        <f>-F350*SIN($AB$1*N350)+G350*COS($AB$1*N350)</f>
        <v>0</v>
      </c>
      <c r="T350">
        <f>-F350*COS($AB$1*M350)*COS(N350*$AB$1)-G350*COS($AB$1*M350)*SIN($AB$1*N350)-H350*SIN($AB$1*M350)</f>
        <v>0</v>
      </c>
      <c r="W350">
        <f t="shared" si="9"/>
        <v>0</v>
      </c>
    </row>
    <row r="351" spans="1:23">
      <c r="A351" t="s">
        <v>2431</v>
      </c>
      <c r="I351" t="s">
        <v>2226</v>
      </c>
      <c r="J351" s="36">
        <v>0.28000000000000003</v>
      </c>
      <c r="K351" s="5" t="str">
        <f>RIGHTB(B351,1)</f>
        <v/>
      </c>
      <c r="L351" s="5" t="str">
        <f>RIGHTB(C351,1)</f>
        <v/>
      </c>
      <c r="M351" s="6" t="str">
        <f>IF(AND(K351="S",LEN(B351)&gt;4),-LEFT(B351,4),IF(AND(K351="S",LEN(B351)=4),-LEFT(B351,3),IF(AND(K351="N",LEN(B351)=4),LEFT(B351,3),LEFT(B351,4))))</f>
        <v/>
      </c>
      <c r="N351" s="6" t="b">
        <f>IF(AND(L351="W",LEN(C351)=6),-LEFT(C351,5), IF(AND(L351="W",LEN(C351)=5),-LEFT(C351,4), IF(AND(L351="W",LEN(C351)=4), -LEFT(C351,3), IF(AND(L351="E", LEN(C351)=6),LEFT(C351,5), IF(AND(L351="E",LEN(C351)=5), LEFT(C351,4), IF(AND(L351="E",LEN(C351)=4),LEFT(C351,3) ))))))</f>
        <v>0</v>
      </c>
      <c r="O351">
        <f>(F351^2+G351^2+H351^2)^0.5</f>
        <v>0</v>
      </c>
      <c r="P351" t="e">
        <f>ATAN((R351^2+S351^2)^0.5/T351)/$AB$1</f>
        <v>#VALUE!</v>
      </c>
      <c r="Q351" t="e">
        <f>ATAN2(R351,S351)/$AB$1+180</f>
        <v>#VALUE!</v>
      </c>
      <c r="R351" t="e">
        <f>-F351*SIN(M351*$AB$1)*COS(N351*$AB$1)-G351*SIN($AB$1*M351)*SIN($AB$1*N351)+H351*COS($AB$1*M351)</f>
        <v>#VALUE!</v>
      </c>
      <c r="S351">
        <f>-F351*SIN($AB$1*N351)+G351*COS($AB$1*N351)</f>
        <v>0</v>
      </c>
      <c r="T351" t="e">
        <f>-F351*COS($AB$1*M351)*COS(N351*$AB$1)-G351*COS($AB$1*M351)*SIN($AB$1*N351)-H351*SIN($AB$1*M351)</f>
        <v>#VALUE!</v>
      </c>
      <c r="W351">
        <f t="shared" si="9"/>
        <v>0</v>
      </c>
    </row>
    <row r="352" spans="1:23">
      <c r="A352" t="s">
        <v>2425</v>
      </c>
      <c r="B352" t="s">
        <v>1008</v>
      </c>
      <c r="C352" t="s">
        <v>1009</v>
      </c>
      <c r="I352" t="s">
        <v>1929</v>
      </c>
      <c r="J352" s="36">
        <v>0.28000000000000003</v>
      </c>
      <c r="K352" s="5" t="str">
        <f>RIGHTB(B352,1)</f>
        <v>S</v>
      </c>
      <c r="L352" s="5" t="str">
        <f>RIGHTB(C352,1)</f>
        <v>E</v>
      </c>
      <c r="M352" s="6">
        <f>IF(AND(K352="S",LEN(B352)&gt;4),-LEFT(B352,4),IF(AND(K352="S",LEN(B352)=4),-LEFT(B352,3),IF(AND(K352="N",LEN(B352)=4),LEFT(B352,3),LEFT(B352,4))))</f>
        <v>-8.5</v>
      </c>
      <c r="N352" s="6" t="str">
        <f>IF(AND(L352="W",LEN(C352)=6),-LEFT(C352,5), IF(AND(L352="W",LEN(C352)=5),-LEFT(C352,4), IF(AND(L352="W",LEN(C352)=4), -LEFT(C352,3), IF(AND(L352="E", LEN(C352)=6),LEFT(C352,5), IF(AND(L352="E",LEN(C352)=5), LEFT(C352,4), IF(AND(L352="E",LEN(C352)=4),LEFT(C352,3) ))))))</f>
        <v>171.8</v>
      </c>
      <c r="O352">
        <f>(F352^2+G352^2+H352^2)^0.5</f>
        <v>0</v>
      </c>
      <c r="P352" t="e">
        <f>ATAN((R352^2+S352^2)^0.5/T352)/$AB$1</f>
        <v>#DIV/0!</v>
      </c>
      <c r="Q352" t="e">
        <f>ATAN2(R352,S352)/$AB$1+180</f>
        <v>#DIV/0!</v>
      </c>
      <c r="R352">
        <f>-F352*SIN(M352*$AB$1)*COS(N352*$AB$1)-G352*SIN($AB$1*M352)*SIN($AB$1*N352)+H352*COS($AB$1*M352)</f>
        <v>0</v>
      </c>
      <c r="S352">
        <f>-F352*SIN($AB$1*N352)+G352*COS($AB$1*N352)</f>
        <v>0</v>
      </c>
      <c r="T352">
        <f>-F352*COS($AB$1*M352)*COS(N352*$AB$1)-G352*COS($AB$1*M352)*SIN($AB$1*N352)-H352*SIN($AB$1*M352)</f>
        <v>0</v>
      </c>
      <c r="W352">
        <f t="shared" si="9"/>
        <v>0</v>
      </c>
    </row>
    <row r="353" spans="1:23">
      <c r="A353" t="s">
        <v>2345</v>
      </c>
      <c r="B353" t="s">
        <v>443</v>
      </c>
      <c r="C353" t="s">
        <v>455</v>
      </c>
      <c r="D353">
        <v>40.700000000000003</v>
      </c>
      <c r="I353" t="s">
        <v>2346</v>
      </c>
      <c r="J353" s="36">
        <v>0.28000000000000003</v>
      </c>
      <c r="K353" s="5" t="str">
        <f>RIGHTB(B353,1)</f>
        <v>S</v>
      </c>
      <c r="L353" s="5" t="str">
        <f>RIGHTB(C353,1)</f>
        <v>W</v>
      </c>
      <c r="M353" s="6">
        <f>IF(AND(K353="S",LEN(B353)&gt;4),-LEFT(B353,4),IF(AND(K353="S",LEN(B353)=4),-LEFT(B353,3),IF(AND(K353="N",LEN(B353)=4),LEFT(B353,3),LEFT(B353,4))))</f>
        <v>-44</v>
      </c>
      <c r="N353" s="6">
        <f>IF(AND(L353="W",LEN(C353)=6),-LEFT(C353,5), IF(AND(L353="W",LEN(C353)=5),-LEFT(C353,4), IF(AND(L353="W",LEN(C353)=4), -LEFT(C353,3), IF(AND(L353="E", LEN(C353)=6),LEFT(C353,5), IF(AND(L353="E",LEN(C353)=5), LEFT(C353,4), IF(AND(L353="E",LEN(C353)=4),LEFT(C353,3) ))))))</f>
        <v>-162</v>
      </c>
      <c r="O353">
        <f>(F353^2+G353^2+H353^2)^0.5</f>
        <v>0</v>
      </c>
      <c r="P353" t="e">
        <f>ATAN((R353^2+S353^2)^0.5/T353)/$AB$1</f>
        <v>#DIV/0!</v>
      </c>
      <c r="Q353" t="e">
        <f>ATAN2(R353,S353)/$AB$1+180</f>
        <v>#DIV/0!</v>
      </c>
      <c r="R353">
        <f>-F353*SIN(M353*$AB$1)*COS(N353*$AB$1)-G353*SIN($AB$1*M353)*SIN($AB$1*N353)+H353*COS($AB$1*M353)</f>
        <v>0</v>
      </c>
      <c r="S353">
        <f>-F353*SIN($AB$1*N353)+G353*COS($AB$1*N353)</f>
        <v>0</v>
      </c>
      <c r="T353">
        <f>-F353*COS($AB$1*M353)*COS(N353*$AB$1)-G353*COS($AB$1*M353)*SIN($AB$1*N353)-H353*SIN($AB$1*M353)</f>
        <v>0</v>
      </c>
      <c r="W353">
        <f t="shared" si="9"/>
        <v>0</v>
      </c>
    </row>
    <row r="354" spans="1:23">
      <c r="A354" t="s">
        <v>2338</v>
      </c>
      <c r="B354" t="s">
        <v>439</v>
      </c>
      <c r="C354" t="s">
        <v>410</v>
      </c>
      <c r="D354">
        <v>42</v>
      </c>
      <c r="I354" t="s">
        <v>1929</v>
      </c>
      <c r="J354" s="36">
        <v>0.28000000000000003</v>
      </c>
      <c r="K354" s="5" t="str">
        <f>RIGHTB(B354,1)</f>
        <v>N</v>
      </c>
      <c r="L354" s="5" t="str">
        <f>RIGHTB(C354,1)</f>
        <v>E</v>
      </c>
      <c r="M354" s="6" t="str">
        <f>IF(AND(K354="S",LEN(B354)&gt;4),-LEFT(B354,4),IF(AND(K354="S",LEN(B354)=4),-LEFT(B354,3),IF(AND(K354="N",LEN(B354)=4),LEFT(B354,3),LEFT(B354,4))))</f>
        <v>14.0</v>
      </c>
      <c r="N354" s="6" t="str">
        <f>IF(AND(L354="W",LEN(C354)=6),-LEFT(C354,5), IF(AND(L354="W",LEN(C354)=5),-LEFT(C354,4), IF(AND(L354="W",LEN(C354)=4), -LEFT(C354,3), IF(AND(L354="E", LEN(C354)=6),LEFT(C354,5), IF(AND(L354="E",LEN(C354)=5), LEFT(C354,4), IF(AND(L354="E",LEN(C354)=4),LEFT(C354,3) ))))))</f>
        <v>53.1</v>
      </c>
      <c r="O354">
        <f>(F354^2+G354^2+H354^2)^0.5</f>
        <v>0</v>
      </c>
      <c r="P354" t="e">
        <f>ATAN((R354^2+S354^2)^0.5/T354)/$AB$1</f>
        <v>#DIV/0!</v>
      </c>
      <c r="Q354" t="e">
        <f>ATAN2(R354,S354)/$AB$1+180</f>
        <v>#DIV/0!</v>
      </c>
      <c r="R354">
        <f>-F354*SIN(M354*$AB$1)*COS(N354*$AB$1)-G354*SIN($AB$1*M354)*SIN($AB$1*N354)+H354*COS($AB$1*M354)</f>
        <v>0</v>
      </c>
      <c r="S354">
        <f>-F354*SIN($AB$1*N354)+G354*COS($AB$1*N354)</f>
        <v>0</v>
      </c>
      <c r="T354">
        <f>-F354*COS($AB$1*M354)*COS(N354*$AB$1)-G354*COS($AB$1*M354)*SIN($AB$1*N354)-H354*SIN($AB$1*M354)</f>
        <v>0</v>
      </c>
      <c r="W354">
        <f t="shared" si="9"/>
        <v>0</v>
      </c>
    </row>
    <row r="355" spans="1:23">
      <c r="A355" t="s">
        <v>2225</v>
      </c>
      <c r="B355" t="s">
        <v>290</v>
      </c>
      <c r="C355" t="s">
        <v>291</v>
      </c>
      <c r="I355" t="s">
        <v>2226</v>
      </c>
      <c r="J355" s="36">
        <v>0.28000000000000003</v>
      </c>
      <c r="K355" s="5" t="str">
        <f>RIGHTB(B355,1)</f>
        <v>S</v>
      </c>
      <c r="L355" s="5" t="str">
        <f>RIGHTB(C355,1)</f>
        <v>W</v>
      </c>
      <c r="M355" s="6">
        <f>IF(AND(K355="S",LEN(B355)&gt;4),-LEFT(B355,4),IF(AND(K355="S",LEN(B355)=4),-LEFT(B355,3),IF(AND(K355="N",LEN(B355)=4),LEFT(B355,3),LEFT(B355,4))))</f>
        <v>-2.6</v>
      </c>
      <c r="N355" s="6">
        <f>IF(AND(L355="W",LEN(C355)=6),-LEFT(C355,5), IF(AND(L355="W",LEN(C355)=5),-LEFT(C355,4), IF(AND(L355="W",LEN(C355)=4), -LEFT(C355,3), IF(AND(L355="E", LEN(C355)=6),LEFT(C355,5), IF(AND(L355="E",LEN(C355)=5), LEFT(C355,4), IF(AND(L355="E",LEN(C355)=4),LEFT(C355,3) ))))))</f>
        <v>-102.2</v>
      </c>
      <c r="O355">
        <f>(F355^2+G355^2+H355^2)^0.5</f>
        <v>0</v>
      </c>
      <c r="P355" t="e">
        <f>ATAN((R355^2+S355^2)^0.5/T355)/$AB$1</f>
        <v>#DIV/0!</v>
      </c>
      <c r="Q355" t="e">
        <f>ATAN2(R355,S355)/$AB$1+180</f>
        <v>#DIV/0!</v>
      </c>
      <c r="R355">
        <f>-F355*SIN(M355*$AB$1)*COS(N355*$AB$1)-G355*SIN($AB$1*M355)*SIN($AB$1*N355)+H355*COS($AB$1*M355)</f>
        <v>0</v>
      </c>
      <c r="S355">
        <f>-F355*SIN($AB$1*N355)+G355*COS($AB$1*N355)</f>
        <v>0</v>
      </c>
      <c r="T355">
        <f>-F355*COS($AB$1*M355)*COS(N355*$AB$1)-G355*COS($AB$1*M355)*SIN($AB$1*N355)-H355*SIN($AB$1*M355)</f>
        <v>0</v>
      </c>
      <c r="W355">
        <f t="shared" si="9"/>
        <v>0</v>
      </c>
    </row>
    <row r="356" spans="1:23">
      <c r="A356" t="s">
        <v>1928</v>
      </c>
      <c r="B356" t="s">
        <v>574</v>
      </c>
      <c r="C356" t="s">
        <v>575</v>
      </c>
      <c r="D356">
        <v>46</v>
      </c>
      <c r="E356">
        <v>18.399999999999999</v>
      </c>
      <c r="F356">
        <v>-6.5</v>
      </c>
      <c r="G356">
        <v>-16.5</v>
      </c>
      <c r="H356">
        <v>-5</v>
      </c>
      <c r="I356" t="s">
        <v>1929</v>
      </c>
      <c r="J356" s="36">
        <v>0.28000000000000003</v>
      </c>
      <c r="K356" s="13" t="str">
        <f>RIGHTB(B356,1)</f>
        <v>S</v>
      </c>
      <c r="L356" s="13" t="str">
        <f>RIGHTB(C356,1)</f>
        <v>E</v>
      </c>
      <c r="M356" s="14">
        <f>IF(AND(K356="S",LEN(B356)&gt;4),-LEFT(B356,4),IF(AND(K356="S",LEN(B356)=4),-LEFT(B356,3),IF(AND(K356="N",LEN(B356)=4),LEFT(B356,3),LEFT(B356,4))))</f>
        <v>-9.1</v>
      </c>
      <c r="N356" s="14" t="str">
        <f>IF(AND(L356="W",LEN(C356)=6),-LEFT(C356,5), IF(AND(L356="W",LEN(C356)=5),-LEFT(C356,4), IF(AND(L356="W",LEN(C356)=4), -LEFT(C356,3), IF(AND(L356="E", LEN(C356)=6),LEFT(C356,5), IF(AND(L356="E",LEN(C356)=5), LEFT(C356,4), IF(AND(L356="E",LEN(C356)=4),LEFT(C356,3) ))))))</f>
        <v>101.8</v>
      </c>
      <c r="O356" s="15">
        <f>(F356^2+G356^2+H356^2)^0.5</f>
        <v>18.425525772688278</v>
      </c>
      <c r="P356" s="15">
        <f>ATAN((R356^2+S356^2)^0.5/T356)/$AB$1</f>
        <v>41.289129767278027</v>
      </c>
      <c r="Q356" s="15">
        <f>ATAN2(R356,S356)/$AB$1+180</f>
        <v>306.7895385237361</v>
      </c>
      <c r="R356" s="15">
        <f>-F356*SIN(M356*$AB$1)*COS(N356*$AB$1)-G356*SIN($AB$1*M356)*SIN($AB$1*N356)+H356*COS($AB$1*M356)</f>
        <v>-7.281301757719211</v>
      </c>
      <c r="S356" s="15">
        <f>-F356*SIN($AB$1*N356)+G356*COS($AB$1*N356)</f>
        <v>9.7368228815877806</v>
      </c>
      <c r="T356" s="15">
        <f>-F356*COS($AB$1*M356)*COS(N356*$AB$1)-G356*COS($AB$1*M356)*SIN($AB$1*N356)-H356*SIN($AB$1*M356)</f>
        <v>13.844743583238508</v>
      </c>
      <c r="U356" s="15" t="s">
        <v>391</v>
      </c>
      <c r="W356">
        <f t="shared" si="9"/>
        <v>1</v>
      </c>
    </row>
    <row r="357" spans="1:23">
      <c r="A357" t="s">
        <v>1668</v>
      </c>
      <c r="B357" t="s">
        <v>1669</v>
      </c>
      <c r="C357" t="s">
        <v>1670</v>
      </c>
      <c r="D357">
        <v>61</v>
      </c>
      <c r="I357" t="s">
        <v>1663</v>
      </c>
      <c r="J357" s="36">
        <v>0.28000000000000003</v>
      </c>
      <c r="K357" s="5" t="str">
        <f>RIGHTB(B357,1)</f>
        <v>N</v>
      </c>
      <c r="L357" s="5" t="str">
        <f>RIGHTB(C357,1)</f>
        <v>W</v>
      </c>
      <c r="M357" s="6" t="str">
        <f>IF(AND(K357="S",LEN(B357)&gt;4),-LEFT(B357,4),IF(AND(K357="S",LEN(B357)=4),-LEFT(B357,3),IF(AND(K357="N",LEN(B357)=4),LEFT(B357,3),LEFT(B357,4))))</f>
        <v>4.6</v>
      </c>
      <c r="N357" s="6">
        <f>IF(AND(L357="W",LEN(C357)=6),-LEFT(C357,5), IF(AND(L357="W",LEN(C357)=5),-LEFT(C357,4), IF(AND(L357="W",LEN(C357)=4), -LEFT(C357,3), IF(AND(L357="E", LEN(C357)=6),LEFT(C357,5), IF(AND(L357="E",LEN(C357)=5), LEFT(C357,4), IF(AND(L357="E",LEN(C357)=4),LEFT(C357,3) ))))))</f>
        <v>-39.1</v>
      </c>
      <c r="O357">
        <f>(F357^2+G357^2+H357^2)^0.5</f>
        <v>0</v>
      </c>
      <c r="P357" t="e">
        <f>ATAN((R357^2+S357^2)^0.5/T357)/$AB$1</f>
        <v>#DIV/0!</v>
      </c>
      <c r="Q357" t="e">
        <f>ATAN2(R357,S357)/$AB$1+180</f>
        <v>#DIV/0!</v>
      </c>
      <c r="R357">
        <f>-F357*SIN(M357*$AB$1)*COS(N357*$AB$1)-G357*SIN($AB$1*M357)*SIN($AB$1*N357)+H357*COS($AB$1*M357)</f>
        <v>0</v>
      </c>
      <c r="S357">
        <f>-F357*SIN($AB$1*N357)+G357*COS($AB$1*N357)</f>
        <v>0</v>
      </c>
      <c r="T357">
        <f>-F357*COS($AB$1*M357)*COS(N357*$AB$1)-G357*COS($AB$1*M357)*SIN($AB$1*N357)-H357*SIN($AB$1*M357)</f>
        <v>0</v>
      </c>
      <c r="W357">
        <f t="shared" si="9"/>
        <v>0</v>
      </c>
    </row>
    <row r="358" spans="1:23">
      <c r="A358" t="s">
        <v>1660</v>
      </c>
      <c r="B358" t="s">
        <v>1661</v>
      </c>
      <c r="C358" t="s">
        <v>1662</v>
      </c>
      <c r="D358" s="35">
        <v>56</v>
      </c>
      <c r="I358" t="s">
        <v>1663</v>
      </c>
      <c r="J358" s="36">
        <v>0.28000000000000003</v>
      </c>
      <c r="K358" s="5" t="str">
        <f>RIGHTB(B358,1)</f>
        <v>S</v>
      </c>
      <c r="L358" s="5" t="str">
        <f>RIGHTB(C358,1)</f>
        <v>W</v>
      </c>
      <c r="M358" s="6">
        <f>IF(AND(K358="S",LEN(B358)&gt;4),-LEFT(B358,4),IF(AND(K358="S",LEN(B358)=4),-LEFT(B358,3),IF(AND(K358="N",LEN(B358)=4),LEFT(B358,3),LEFT(B358,4))))</f>
        <v>-31.9</v>
      </c>
      <c r="N358" s="6">
        <f>IF(AND(L358="W",LEN(C358)=6),-LEFT(C358,5), IF(AND(L358="W",LEN(C358)=5),-LEFT(C358,4), IF(AND(L358="W",LEN(C358)=4), -LEFT(C358,3), IF(AND(L358="E", LEN(C358)=6),LEFT(C358,5), IF(AND(L358="E",LEN(C358)=5), LEFT(C358,4), IF(AND(L358="E",LEN(C358)=4),LEFT(C358,3) ))))))</f>
        <v>-12.9</v>
      </c>
      <c r="O358">
        <f>(F358^2+G358^2+H358^2)^0.5</f>
        <v>0</v>
      </c>
      <c r="P358" t="e">
        <f>ATAN((R358^2+S358^2)^0.5/T358)/$AB$1</f>
        <v>#DIV/0!</v>
      </c>
      <c r="Q358" t="e">
        <f>ATAN2(R358,S358)/$AB$1+180</f>
        <v>#DIV/0!</v>
      </c>
      <c r="R358">
        <f>-F358*SIN(M358*$AB$1)*COS(N358*$AB$1)-G358*SIN($AB$1*M358)*SIN($AB$1*N358)+H358*COS($AB$1*M358)</f>
        <v>0</v>
      </c>
      <c r="S358">
        <f>-F358*SIN($AB$1*N358)+G358*COS($AB$1*N358)</f>
        <v>0</v>
      </c>
      <c r="T358">
        <f>-F358*COS($AB$1*M358)*COS(N358*$AB$1)-G358*COS($AB$1*M358)*SIN($AB$1*N358)-H358*SIN($AB$1*M358)</f>
        <v>0</v>
      </c>
      <c r="W358">
        <f t="shared" si="9"/>
        <v>0</v>
      </c>
    </row>
    <row r="359" spans="1:23">
      <c r="A359" t="s">
        <v>2771</v>
      </c>
      <c r="B359" t="s">
        <v>1238</v>
      </c>
      <c r="C359" t="s">
        <v>1239</v>
      </c>
      <c r="I359" t="s">
        <v>2772</v>
      </c>
      <c r="J359" s="36">
        <v>0.27</v>
      </c>
      <c r="K359" s="5" t="str">
        <f>RIGHTB(B359,1)</f>
        <v>S</v>
      </c>
      <c r="L359" s="5" t="str">
        <f>RIGHTB(C359,1)</f>
        <v>W</v>
      </c>
      <c r="M359" s="6">
        <f>IF(AND(K359="S",LEN(B359)&gt;4),-LEFT(B359,4),IF(AND(K359="S",LEN(B359)=4),-LEFT(B359,3),IF(AND(K359="N",LEN(B359)=4),LEFT(B359,3),LEFT(B359,4))))</f>
        <v>-45.2</v>
      </c>
      <c r="N359" s="6">
        <f>IF(AND(L359="W",LEN(C359)=6),-LEFT(C359,5), IF(AND(L359="W",LEN(C359)=5),-LEFT(C359,4), IF(AND(L359="W",LEN(C359)=4), -LEFT(C359,3), IF(AND(L359="E", LEN(C359)=6),LEFT(C359,5), IF(AND(L359="E",LEN(C359)=5), LEFT(C359,4), IF(AND(L359="E",LEN(C359)=4),LEFT(C359,3) ))))))</f>
        <v>-1.9</v>
      </c>
      <c r="O359">
        <f>(F359^2+G359^2+H359^2)^0.5</f>
        <v>0</v>
      </c>
      <c r="P359" t="e">
        <f>ATAN((R359^2+S359^2)^0.5/T359)/$AB$1</f>
        <v>#DIV/0!</v>
      </c>
      <c r="Q359" t="e">
        <f>ATAN2(R359,S359)/$AB$1+180</f>
        <v>#DIV/0!</v>
      </c>
      <c r="R359">
        <f>-F359*SIN(M359*$AB$1)*COS(N359*$AB$1)-G359*SIN($AB$1*M359)*SIN($AB$1*N359)+H359*COS($AB$1*M359)</f>
        <v>0</v>
      </c>
      <c r="S359">
        <f>-F359*SIN($AB$1*N359)+G359*COS($AB$1*N359)</f>
        <v>0</v>
      </c>
      <c r="T359">
        <f>-F359*COS($AB$1*M359)*COS(N359*$AB$1)-G359*COS($AB$1*M359)*SIN($AB$1*N359)-H359*SIN($AB$1*M359)</f>
        <v>0</v>
      </c>
    </row>
    <row r="360" spans="1:23">
      <c r="A360" t="s">
        <v>2640</v>
      </c>
      <c r="B360" t="s">
        <v>1155</v>
      </c>
      <c r="C360" t="s">
        <v>1156</v>
      </c>
      <c r="I360" t="s">
        <v>1897</v>
      </c>
      <c r="J360" s="36">
        <v>0.27</v>
      </c>
      <c r="K360" s="5" t="str">
        <f>RIGHTB(B360,1)</f>
        <v>N</v>
      </c>
      <c r="L360" s="5" t="str">
        <f>RIGHTB(C360,1)</f>
        <v>W</v>
      </c>
      <c r="M360" s="6" t="str">
        <f>IF(AND(K360="S",LEN(B360)&gt;4),-LEFT(B360,4),IF(AND(K360="S",LEN(B360)=4),-LEFT(B360,3),IF(AND(K360="N",LEN(B360)=4),LEFT(B360,3),LEFT(B360,4))))</f>
        <v>13.7</v>
      </c>
      <c r="N360" s="6">
        <f>IF(AND(L360="W",LEN(C360)=6),-LEFT(C360,5), IF(AND(L360="W",LEN(C360)=5),-LEFT(C360,4), IF(AND(L360="W",LEN(C360)=4), -LEFT(C360,3), IF(AND(L360="E", LEN(C360)=6),LEFT(C360,5), IF(AND(L360="E",LEN(C360)=5), LEFT(C360,4), IF(AND(L360="E",LEN(C360)=4),LEFT(C360,3) ))))))</f>
        <v>-70.8</v>
      </c>
      <c r="O360">
        <f>(F360^2+G360^2+H360^2)^0.5</f>
        <v>0</v>
      </c>
      <c r="P360" t="e">
        <f>ATAN((R360^2+S360^2)^0.5/T360)/$AB$1</f>
        <v>#DIV/0!</v>
      </c>
      <c r="Q360" t="e">
        <f>ATAN2(R360,S360)/$AB$1+180</f>
        <v>#DIV/0!</v>
      </c>
      <c r="R360">
        <f>-F360*SIN(M360*$AB$1)*COS(N360*$AB$1)-G360*SIN($AB$1*M360)*SIN($AB$1*N360)+H360*COS($AB$1*M360)</f>
        <v>0</v>
      </c>
      <c r="S360">
        <f>-F360*SIN($AB$1*N360)+G360*COS($AB$1*N360)</f>
        <v>0</v>
      </c>
      <c r="T360">
        <f>-F360*COS($AB$1*M360)*COS(N360*$AB$1)-G360*COS($AB$1*M360)*SIN($AB$1*N360)-H360*SIN($AB$1*M360)</f>
        <v>0</v>
      </c>
    </row>
    <row r="361" spans="1:23">
      <c r="A361" t="s">
        <v>2639</v>
      </c>
      <c r="B361" t="s">
        <v>1153</v>
      </c>
      <c r="C361" t="s">
        <v>1154</v>
      </c>
      <c r="I361" t="s">
        <v>1862</v>
      </c>
      <c r="J361" s="36">
        <v>0.27</v>
      </c>
      <c r="K361" s="5" t="str">
        <f>RIGHTB(B361,1)</f>
        <v>S</v>
      </c>
      <c r="L361" s="5" t="str">
        <f>RIGHTB(C361,1)</f>
        <v>W</v>
      </c>
      <c r="M361" s="6">
        <f>IF(AND(K361="S",LEN(B361)&gt;4),-LEFT(B361,4),IF(AND(K361="S",LEN(B361)=4),-LEFT(B361,3),IF(AND(K361="N",LEN(B361)=4),LEFT(B361,3),LEFT(B361,4))))</f>
        <v>-2.2999999999999998</v>
      </c>
      <c r="N361" s="6">
        <f>IF(AND(L361="W",LEN(C361)=6),-LEFT(C361,5), IF(AND(L361="W",LEN(C361)=5),-LEFT(C361,4), IF(AND(L361="W",LEN(C361)=4), -LEFT(C361,3), IF(AND(L361="E", LEN(C361)=6),LEFT(C361,5), IF(AND(L361="E",LEN(C361)=5), LEFT(C361,4), IF(AND(L361="E",LEN(C361)=4),LEFT(C361,3) ))))))</f>
        <v>-77.400000000000006</v>
      </c>
      <c r="O361">
        <f>(F361^2+G361^2+H361^2)^0.5</f>
        <v>0</v>
      </c>
      <c r="P361" t="e">
        <f>ATAN((R361^2+S361^2)^0.5/T361)/$AB$1</f>
        <v>#DIV/0!</v>
      </c>
      <c r="Q361" t="e">
        <f>ATAN2(R361,S361)/$AB$1+180</f>
        <v>#DIV/0!</v>
      </c>
      <c r="R361">
        <f>-F361*SIN(M361*$AB$1)*COS(N361*$AB$1)-G361*SIN($AB$1*M361)*SIN($AB$1*N361)+H361*COS($AB$1*M361)</f>
        <v>0</v>
      </c>
      <c r="S361">
        <f>-F361*SIN($AB$1*N361)+G361*COS($AB$1*N361)</f>
        <v>0</v>
      </c>
      <c r="T361">
        <f>-F361*COS($AB$1*M361)*COS(N361*$AB$1)-G361*COS($AB$1*M361)*SIN($AB$1*N361)-H361*SIN($AB$1*M361)</f>
        <v>0</v>
      </c>
      <c r="W361">
        <f t="shared" ref="W361:W392" si="10">IF(O361&lt;&gt;0,1,0)</f>
        <v>0</v>
      </c>
    </row>
    <row r="362" spans="1:23">
      <c r="A362" t="s">
        <v>2619</v>
      </c>
      <c r="I362" t="s">
        <v>1897</v>
      </c>
      <c r="J362" s="36">
        <v>0.27</v>
      </c>
      <c r="K362" s="5" t="str">
        <f>RIGHTB(B362,1)</f>
        <v/>
      </c>
      <c r="L362" s="5" t="str">
        <f>RIGHTB(C362,1)</f>
        <v/>
      </c>
      <c r="M362" s="6" t="str">
        <f>IF(AND(K362="S",LEN(B362)&gt;4),-LEFT(B362,4),IF(AND(K362="S",LEN(B362)=4),-LEFT(B362,3),IF(AND(K362="N",LEN(B362)=4),LEFT(B362,3),LEFT(B362,4))))</f>
        <v/>
      </c>
      <c r="N362" s="6" t="b">
        <f>IF(AND(L362="W",LEN(C362)=6),-LEFT(C362,5), IF(AND(L362="W",LEN(C362)=5),-LEFT(C362,4), IF(AND(L362="W",LEN(C362)=4), -LEFT(C362,3), IF(AND(L362="E", LEN(C362)=6),LEFT(C362,5), IF(AND(L362="E",LEN(C362)=5), LEFT(C362,4), IF(AND(L362="E",LEN(C362)=4),LEFT(C362,3) ))))))</f>
        <v>0</v>
      </c>
      <c r="O362">
        <f>(F362^2+G362^2+H362^2)^0.5</f>
        <v>0</v>
      </c>
      <c r="P362" t="e">
        <f>ATAN((R362^2+S362^2)^0.5/T362)/$AB$1</f>
        <v>#VALUE!</v>
      </c>
      <c r="Q362" t="e">
        <f>ATAN2(R362,S362)/$AB$1+180</f>
        <v>#VALUE!</v>
      </c>
      <c r="R362" t="e">
        <f>-F362*SIN(M362*$AB$1)*COS(N362*$AB$1)-G362*SIN($AB$1*M362)*SIN($AB$1*N362)+H362*COS($AB$1*M362)</f>
        <v>#VALUE!</v>
      </c>
      <c r="S362">
        <f>-F362*SIN($AB$1*N362)+G362*COS($AB$1*N362)</f>
        <v>0</v>
      </c>
      <c r="T362" t="e">
        <f>-F362*COS($AB$1*M362)*COS(N362*$AB$1)-G362*COS($AB$1*M362)*SIN($AB$1*N362)-H362*SIN($AB$1*M362)</f>
        <v>#VALUE!</v>
      </c>
      <c r="W362">
        <f t="shared" si="10"/>
        <v>0</v>
      </c>
    </row>
    <row r="363" spans="1:23">
      <c r="A363" t="s">
        <v>2596</v>
      </c>
      <c r="B363" t="s">
        <v>175</v>
      </c>
      <c r="C363" t="s">
        <v>1121</v>
      </c>
      <c r="I363" t="s">
        <v>1862</v>
      </c>
      <c r="J363" s="36">
        <v>0.27</v>
      </c>
      <c r="K363" s="5" t="str">
        <f>RIGHTB(B363,1)</f>
        <v>S</v>
      </c>
      <c r="L363" s="5" t="str">
        <f>RIGHTB(C363,1)</f>
        <v>W</v>
      </c>
      <c r="M363" s="6">
        <f>IF(AND(K363="S",LEN(B363)&gt;4),-LEFT(B363,4),IF(AND(K363="S",LEN(B363)=4),-LEFT(B363,3),IF(AND(K363="N",LEN(B363)=4),LEFT(B363,3),LEFT(B363,4))))</f>
        <v>-3.2</v>
      </c>
      <c r="N363" s="6">
        <f>IF(AND(L363="W",LEN(C363)=6),-LEFT(C363,5), IF(AND(L363="W",LEN(C363)=5),-LEFT(C363,4), IF(AND(L363="W",LEN(C363)=4), -LEFT(C363,3), IF(AND(L363="E", LEN(C363)=6),LEFT(C363,5), IF(AND(L363="E",LEN(C363)=5), LEFT(C363,4), IF(AND(L363="E",LEN(C363)=4),LEFT(C363,3) ))))))</f>
        <v>-133.80000000000001</v>
      </c>
      <c r="O363">
        <f>(F363^2+G363^2+H363^2)^0.5</f>
        <v>0</v>
      </c>
      <c r="P363" t="e">
        <f>ATAN((R363^2+S363^2)^0.5/T363)/$AB$1</f>
        <v>#DIV/0!</v>
      </c>
      <c r="Q363" t="e">
        <f>ATAN2(R363,S363)/$AB$1+180</f>
        <v>#DIV/0!</v>
      </c>
      <c r="R363">
        <f>-F363*SIN(M363*$AB$1)*COS(N363*$AB$1)-G363*SIN($AB$1*M363)*SIN($AB$1*N363)+H363*COS($AB$1*M363)</f>
        <v>0</v>
      </c>
      <c r="S363">
        <f>-F363*SIN($AB$1*N363)+G363*COS($AB$1*N363)</f>
        <v>0</v>
      </c>
      <c r="T363">
        <f>-F363*COS($AB$1*M363)*COS(N363*$AB$1)-G363*COS($AB$1*M363)*SIN($AB$1*N363)-H363*SIN($AB$1*M363)</f>
        <v>0</v>
      </c>
      <c r="W363">
        <f t="shared" si="10"/>
        <v>0</v>
      </c>
    </row>
    <row r="364" spans="1:23">
      <c r="A364" t="s">
        <v>2565</v>
      </c>
      <c r="I364" t="s">
        <v>1862</v>
      </c>
      <c r="J364" s="36">
        <v>0.27</v>
      </c>
      <c r="K364" s="5" t="str">
        <f>RIGHTB(B364,1)</f>
        <v/>
      </c>
      <c r="L364" s="5" t="str">
        <f>RIGHTB(C364,1)</f>
        <v/>
      </c>
      <c r="M364" s="6" t="str">
        <f>IF(AND(K364="S",LEN(B364)&gt;4),-LEFT(B364,4),IF(AND(K364="S",LEN(B364)=4),-LEFT(B364,3),IF(AND(K364="N",LEN(B364)=4),LEFT(B364,3),LEFT(B364,4))))</f>
        <v/>
      </c>
      <c r="N364" s="6" t="b">
        <f>IF(AND(L364="W",LEN(C364)=6),-LEFT(C364,5), IF(AND(L364="W",LEN(C364)=5),-LEFT(C364,4), IF(AND(L364="W",LEN(C364)=4), -LEFT(C364,3), IF(AND(L364="E", LEN(C364)=6),LEFT(C364,5), IF(AND(L364="E",LEN(C364)=5), LEFT(C364,4), IF(AND(L364="E",LEN(C364)=4),LEFT(C364,3) ))))))</f>
        <v>0</v>
      </c>
      <c r="O364">
        <f>(F364^2+G364^2+H364^2)^0.5</f>
        <v>0</v>
      </c>
      <c r="P364" t="e">
        <f>ATAN((R364^2+S364^2)^0.5/T364)/$AB$1</f>
        <v>#VALUE!</v>
      </c>
      <c r="Q364" t="e">
        <f>ATAN2(R364,S364)/$AB$1+180</f>
        <v>#VALUE!</v>
      </c>
      <c r="R364" t="e">
        <f>-F364*SIN(M364*$AB$1)*COS(N364*$AB$1)-G364*SIN($AB$1*M364)*SIN($AB$1*N364)+H364*COS($AB$1*M364)</f>
        <v>#VALUE!</v>
      </c>
      <c r="S364">
        <f>-F364*SIN($AB$1*N364)+G364*COS($AB$1*N364)</f>
        <v>0</v>
      </c>
      <c r="T364" t="e">
        <f>-F364*COS($AB$1*M364)*COS(N364*$AB$1)-G364*COS($AB$1*M364)*SIN($AB$1*N364)-H364*SIN($AB$1*M364)</f>
        <v>#VALUE!</v>
      </c>
      <c r="W364">
        <f t="shared" si="10"/>
        <v>0</v>
      </c>
    </row>
    <row r="365" spans="1:23">
      <c r="A365" t="s">
        <v>1646</v>
      </c>
      <c r="B365" t="s">
        <v>699</v>
      </c>
      <c r="C365" t="s">
        <v>952</v>
      </c>
      <c r="D365">
        <v>32.200000000000003</v>
      </c>
      <c r="E365">
        <v>17</v>
      </c>
      <c r="F365">
        <v>-12.1</v>
      </c>
      <c r="G365">
        <v>-9.6</v>
      </c>
      <c r="H365">
        <v>7.2</v>
      </c>
      <c r="I365" t="s">
        <v>2025</v>
      </c>
      <c r="J365" s="36">
        <v>0.27</v>
      </c>
      <c r="K365" s="5" t="str">
        <f>RIGHTB(B365,1)</f>
        <v>S</v>
      </c>
      <c r="L365" s="5" t="str">
        <f>RIGHTB(C365,1)</f>
        <v>E</v>
      </c>
      <c r="M365" s="6">
        <f>IF(AND(K365="S",LEN(B365)&gt;4),-LEFT(B365,4),IF(AND(K365="S",LEN(B365)=4),-LEFT(B365,3),IF(AND(K365="N",LEN(B365)=4),LEFT(B365,3),LEFT(B365,4))))</f>
        <v>-33.799999999999997</v>
      </c>
      <c r="N365" s="6" t="str">
        <f>IF(AND(L365="W",LEN(C365)=6),-LEFT(C365,5), IF(AND(L365="W",LEN(C365)=5),-LEFT(C365,4), IF(AND(L365="W",LEN(C365)=4), -LEFT(C365,3), IF(AND(L365="E", LEN(C365)=6),LEFT(C365,5), IF(AND(L365="E",LEN(C365)=5), LEFT(C365,4), IF(AND(L365="E",LEN(C365)=4),LEFT(C365,3) ))))))</f>
        <v>117.4</v>
      </c>
      <c r="O365">
        <f>(F365^2+G365^2+H365^2)^0.5</f>
        <v>17.041420128616043</v>
      </c>
      <c r="P365">
        <f>ATAN((R365^2+S365^2)^0.5/T365)/$AB$1</f>
        <v>67.721468086884272</v>
      </c>
      <c r="Q365">
        <f>ATAN2(R365,S365)/$AB$1+180</f>
        <v>254.0270588748715</v>
      </c>
      <c r="R365">
        <f>-F365*SIN(M365*$AB$1)*COS(N365*$AB$1)-G365*SIN($AB$1*M365)*SIN($AB$1*N365)+H365*COS($AB$1*M365)</f>
        <v>4.3394514221954985</v>
      </c>
      <c r="S365">
        <f>-F365*SIN($AB$1*N365)+G365*COS($AB$1*N365)</f>
        <v>15.160484093902394</v>
      </c>
      <c r="T365">
        <f>-F365*COS($AB$1*M365)*COS(N365*$AB$1)-G365*COS($AB$1*M365)*SIN($AB$1*N365)-H365*SIN($AB$1*M365)</f>
        <v>6.4605637055088287</v>
      </c>
      <c r="W365">
        <f t="shared" si="10"/>
        <v>1</v>
      </c>
    </row>
    <row r="366" spans="1:23">
      <c r="A366" t="s">
        <v>2240</v>
      </c>
      <c r="B366" t="s">
        <v>306</v>
      </c>
      <c r="C366" t="s">
        <v>307</v>
      </c>
      <c r="D366">
        <v>37</v>
      </c>
      <c r="I366" t="s">
        <v>1862</v>
      </c>
      <c r="J366" s="36">
        <v>0.27</v>
      </c>
      <c r="K366" s="5" t="str">
        <f>RIGHTB(B366,1)</f>
        <v>S</v>
      </c>
      <c r="L366" s="5" t="str">
        <f>RIGHTB(C366,1)</f>
        <v>W</v>
      </c>
      <c r="M366" s="6">
        <f>IF(AND(K366="S",LEN(B366)&gt;4),-LEFT(B366,4),IF(AND(K366="S",LEN(B366)=4),-LEFT(B366,3),IF(AND(K366="N",LEN(B366)=4),LEFT(B366,3),LEFT(B366,4))))</f>
        <v>-36</v>
      </c>
      <c r="N366" s="6">
        <f>IF(AND(L366="W",LEN(C366)=6),-LEFT(C366,5), IF(AND(L366="W",LEN(C366)=5),-LEFT(C366,4), IF(AND(L366="W",LEN(C366)=4), -LEFT(C366,3), IF(AND(L366="E", LEN(C366)=6),LEFT(C366,5), IF(AND(L366="E",LEN(C366)=5), LEFT(C366,4), IF(AND(L366="E",LEN(C366)=4),LEFT(C366,3) ))))))</f>
        <v>-67.599999999999994</v>
      </c>
      <c r="O366">
        <f>(F366^2+G366^2+H366^2)^0.5</f>
        <v>0</v>
      </c>
      <c r="P366" t="e">
        <f>ATAN((R366^2+S366^2)^0.5/T366)/$AB$1</f>
        <v>#DIV/0!</v>
      </c>
      <c r="Q366" t="e">
        <f>ATAN2(R366,S366)/$AB$1+180</f>
        <v>#DIV/0!</v>
      </c>
      <c r="R366">
        <f>-F366*SIN(M366*$AB$1)*COS(N366*$AB$1)-G366*SIN($AB$1*M366)*SIN($AB$1*N366)+H366*COS($AB$1*M366)</f>
        <v>0</v>
      </c>
      <c r="S366">
        <f>-F366*SIN($AB$1*N366)+G366*COS($AB$1*N366)</f>
        <v>0</v>
      </c>
      <c r="T366">
        <f>-F366*COS($AB$1*M366)*COS(N366*$AB$1)-G366*COS($AB$1*M366)*SIN($AB$1*N366)-H366*SIN($AB$1*M366)</f>
        <v>0</v>
      </c>
      <c r="W366">
        <f t="shared" si="10"/>
        <v>0</v>
      </c>
    </row>
    <row r="367" spans="1:23">
      <c r="A367" t="s">
        <v>2191</v>
      </c>
      <c r="B367" t="s">
        <v>244</v>
      </c>
      <c r="C367" t="s">
        <v>245</v>
      </c>
      <c r="D367">
        <v>37</v>
      </c>
      <c r="I367" t="s">
        <v>1897</v>
      </c>
      <c r="J367" s="36">
        <v>0.27</v>
      </c>
      <c r="K367" s="5" t="str">
        <f>RIGHTB(B367,1)</f>
        <v>S</v>
      </c>
      <c r="L367" s="5" t="str">
        <f>RIGHTB(C367,1)</f>
        <v>W</v>
      </c>
      <c r="M367" s="6">
        <f>IF(AND(K367="S",LEN(B367)&gt;4),-LEFT(B367,4),IF(AND(K367="S",LEN(B367)=4),-LEFT(B367,3),IF(AND(K367="N",LEN(B367)=4),LEFT(B367,3),LEFT(B367,4))))</f>
        <v>-56.3</v>
      </c>
      <c r="N367" s="6">
        <f>IF(AND(L367="W",LEN(C367)=6),-LEFT(C367,5), IF(AND(L367="W",LEN(C367)=5),-LEFT(C367,4), IF(AND(L367="W",LEN(C367)=4), -LEFT(C367,3), IF(AND(L367="E", LEN(C367)=6),LEFT(C367,5), IF(AND(L367="E",LEN(C367)=5), LEFT(C367,4), IF(AND(L367="E",LEN(C367)=4),LEFT(C367,3) ))))))</f>
        <v>-16.7</v>
      </c>
      <c r="O367">
        <f>(F367^2+G367^2+H367^2)^0.5</f>
        <v>0</v>
      </c>
      <c r="P367" t="e">
        <f>ATAN((R367^2+S367^2)^0.5/T367)/$AB$1</f>
        <v>#DIV/0!</v>
      </c>
      <c r="Q367" t="e">
        <f>ATAN2(R367,S367)/$AB$1+180</f>
        <v>#DIV/0!</v>
      </c>
      <c r="R367">
        <f>-F367*SIN(M367*$AB$1)*COS(N367*$AB$1)-G367*SIN($AB$1*M367)*SIN($AB$1*N367)+H367*COS($AB$1*M367)</f>
        <v>0</v>
      </c>
      <c r="S367">
        <f>-F367*SIN($AB$1*N367)+G367*COS($AB$1*N367)</f>
        <v>0</v>
      </c>
      <c r="T367">
        <f>-F367*COS($AB$1*M367)*COS(N367*$AB$1)-G367*COS($AB$1*M367)*SIN($AB$1*N367)-H367*SIN($AB$1*M367)</f>
        <v>0</v>
      </c>
      <c r="W367">
        <f t="shared" si="10"/>
        <v>0</v>
      </c>
    </row>
    <row r="368" spans="1:23">
      <c r="A368" t="s">
        <v>2024</v>
      </c>
      <c r="B368" t="s">
        <v>150</v>
      </c>
      <c r="C368" t="s">
        <v>151</v>
      </c>
      <c r="D368">
        <v>37.4</v>
      </c>
      <c r="E368">
        <v>21.3</v>
      </c>
      <c r="F368">
        <v>-15.3</v>
      </c>
      <c r="G368">
        <v>12.8</v>
      </c>
      <c r="H368">
        <v>7.4</v>
      </c>
      <c r="I368" t="s">
        <v>2025</v>
      </c>
      <c r="J368" s="36">
        <v>0.27</v>
      </c>
      <c r="K368" s="5" t="str">
        <f>RIGHTB(B368,1)</f>
        <v>N</v>
      </c>
      <c r="L368" s="5" t="str">
        <f>RIGHTB(C368,1)</f>
        <v>W</v>
      </c>
      <c r="M368" s="6" t="str">
        <f>IF(AND(K368="S",LEN(B368)&gt;4),-LEFT(B368,4),IF(AND(K368="S",LEN(B368)=4),-LEFT(B368,3),IF(AND(K368="N",LEN(B368)=4),LEFT(B368,3),LEFT(B368,4))))</f>
        <v>37.7</v>
      </c>
      <c r="N368" s="6">
        <f>IF(AND(L368="W",LEN(C368)=6),-LEFT(C368,5), IF(AND(L368="W",LEN(C368)=5),-LEFT(C368,4), IF(AND(L368="W",LEN(C368)=4), -LEFT(C368,3), IF(AND(L368="E", LEN(C368)=6),LEFT(C368,5), IF(AND(L368="E",LEN(C368)=5), LEFT(C368,4), IF(AND(L368="E",LEN(C368)=4),LEFT(C368,3) ))))))</f>
        <v>-39.6</v>
      </c>
      <c r="O368">
        <f>(F368^2+G368^2+H368^2)^0.5</f>
        <v>21.276512872179033</v>
      </c>
      <c r="P368">
        <f>ATAN((R368^2+S368^2)^0.5/T368)/$AB$1</f>
        <v>58.053656293860492</v>
      </c>
      <c r="Q368">
        <f>ATAN2(R368,S368)/$AB$1+180</f>
        <v>180.34903900215625</v>
      </c>
      <c r="R368">
        <f>-F368*SIN(M368*$AB$1)*COS(N368*$AB$1)-G368*SIN($AB$1*M368)*SIN($AB$1*N368)+H368*COS($AB$1*M368)</f>
        <v>18.053721964429037</v>
      </c>
      <c r="S368">
        <f>-F368*SIN($AB$1*N368)+G368*COS($AB$1*N368)</f>
        <v>0.10998246476921025</v>
      </c>
      <c r="T368">
        <f>-F368*COS($AB$1*M368)*COS(N368*$AB$1)-G368*COS($AB$1*M368)*SIN($AB$1*N368)-H368*SIN($AB$1*M368)</f>
        <v>11.257931741156359</v>
      </c>
      <c r="W368">
        <f t="shared" si="10"/>
        <v>1</v>
      </c>
    </row>
    <row r="369" spans="1:23">
      <c r="A369" t="s">
        <v>1896</v>
      </c>
      <c r="B369" t="s">
        <v>690</v>
      </c>
      <c r="C369" t="s">
        <v>691</v>
      </c>
      <c r="D369">
        <v>31.5</v>
      </c>
      <c r="I369" t="s">
        <v>1897</v>
      </c>
      <c r="J369" s="36">
        <v>0.27</v>
      </c>
      <c r="K369" s="5" t="str">
        <f>RIGHTB(B369,1)</f>
        <v>N</v>
      </c>
      <c r="L369" s="5" t="str">
        <f>RIGHTB(C369,1)</f>
        <v>W</v>
      </c>
      <c r="M369" s="6" t="str">
        <f>IF(AND(K369="S",LEN(B369)&gt;4),-LEFT(B369,4),IF(AND(K369="S",LEN(B369)=4),-LEFT(B369,3),IF(AND(K369="N",LEN(B369)=4),LEFT(B369,3),LEFT(B369,4))))</f>
        <v>72.4</v>
      </c>
      <c r="N369" s="6">
        <f>IF(AND(L369="W",LEN(C369)=6),-LEFT(C369,5), IF(AND(L369="W",LEN(C369)=5),-LEFT(C369,4), IF(AND(L369="W",LEN(C369)=4), -LEFT(C369,3), IF(AND(L369="E", LEN(C369)=6),LEFT(C369,5), IF(AND(L369="E",LEN(C369)=5), LEFT(C369,4), IF(AND(L369="E",LEN(C369)=4),LEFT(C369,3) ))))))</f>
        <v>-78.7</v>
      </c>
      <c r="O369">
        <f>(F369^2+G369^2+H369^2)^0.5</f>
        <v>0</v>
      </c>
      <c r="P369" t="e">
        <f>ATAN((R369^2+S369^2)^0.5/T369)/$AB$1</f>
        <v>#DIV/0!</v>
      </c>
      <c r="Q369" t="e">
        <f>ATAN2(R369,S369)/$AB$1+180</f>
        <v>#DIV/0!</v>
      </c>
      <c r="R369">
        <f>-F369*SIN(M369*$AB$1)*COS(N369*$AB$1)-G369*SIN($AB$1*M369)*SIN($AB$1*N369)+H369*COS($AB$1*M369)</f>
        <v>0</v>
      </c>
      <c r="S369">
        <f>-F369*SIN($AB$1*N369)+G369*COS($AB$1*N369)</f>
        <v>0</v>
      </c>
      <c r="T369">
        <f>-F369*COS($AB$1*M369)*COS(N369*$AB$1)-G369*COS($AB$1*M369)*SIN($AB$1*N369)-H369*SIN($AB$1*M369)</f>
        <v>0</v>
      </c>
      <c r="W369">
        <f t="shared" si="10"/>
        <v>0</v>
      </c>
    </row>
    <row r="370" spans="1:23">
      <c r="A370" t="s">
        <v>1554</v>
      </c>
      <c r="B370" t="s">
        <v>879</v>
      </c>
      <c r="C370" t="s">
        <v>880</v>
      </c>
      <c r="D370">
        <v>31.8</v>
      </c>
      <c r="E370">
        <v>16.5</v>
      </c>
      <c r="F370">
        <v>9.9</v>
      </c>
      <c r="G370">
        <v>7.6</v>
      </c>
      <c r="H370">
        <v>10.8</v>
      </c>
      <c r="I370" t="s">
        <v>1862</v>
      </c>
      <c r="J370" s="36">
        <v>0.27</v>
      </c>
      <c r="K370" s="5" t="str">
        <f>RIGHTB(B370,1)</f>
        <v>S</v>
      </c>
      <c r="L370" s="5" t="str">
        <f>RIGHTB(C370,1)</f>
        <v>W</v>
      </c>
      <c r="M370" s="6">
        <f>IF(AND(K370="S",LEN(B370)&gt;4),-LEFT(B370,4),IF(AND(K370="S",LEN(B370)=4),-LEFT(B370,3),IF(AND(K370="N",LEN(B370)=4),LEFT(B370,3),LEFT(B370,4))))</f>
        <v>-47.5</v>
      </c>
      <c r="N370" s="6">
        <f>IF(AND(L370="W",LEN(C370)=6),-LEFT(C370,5), IF(AND(L370="W",LEN(C370)=5),-LEFT(C370,4), IF(AND(L370="W",LEN(C370)=4), -LEFT(C370,3), IF(AND(L370="E", LEN(C370)=6),LEFT(C370,5), IF(AND(L370="E",LEN(C370)=5), LEFT(C370,4), IF(AND(L370="E",LEN(C370)=4),LEFT(C370,3) ))))))</f>
        <v>-174.4</v>
      </c>
      <c r="O370">
        <f>(F370^2+G370^2+H370^2)^0.5</f>
        <v>16.504847772699996</v>
      </c>
      <c r="P370">
        <f>ATAN((R370^2+S370^2)^0.5/T370)/$AB$1</f>
        <v>23.637879991571353</v>
      </c>
      <c r="Q370">
        <f>ATAN2(R370,S370)/$AB$1+180</f>
        <v>85.539910337888188</v>
      </c>
      <c r="R370">
        <f>-F370*SIN(M370*$AB$1)*COS(N370*$AB$1)-G370*SIN($AB$1*M370)*SIN($AB$1*N370)+H370*COS($AB$1*M370)</f>
        <v>-0.51462298634859138</v>
      </c>
      <c r="S370">
        <f>-F370*SIN($AB$1*N370)+G370*COS($AB$1*N370)</f>
        <v>-6.5976575313246304</v>
      </c>
      <c r="T370">
        <f>-F370*COS($AB$1*M370)*COS(N370*$AB$1)-G370*COS($AB$1*M370)*SIN($AB$1*N370)-H370*SIN($AB$1*M370)</f>
        <v>15.120055498617624</v>
      </c>
      <c r="W370">
        <f t="shared" si="10"/>
        <v>1</v>
      </c>
    </row>
    <row r="371" spans="1:23">
      <c r="A371" s="41" t="s">
        <v>2830</v>
      </c>
      <c r="B371" s="41" t="s">
        <v>456</v>
      </c>
      <c r="C371" s="41" t="s">
        <v>2831</v>
      </c>
      <c r="D371" s="41">
        <v>32.200000000000003</v>
      </c>
      <c r="E371" s="41">
        <v>16</v>
      </c>
      <c r="F371" s="41">
        <v>-0.9</v>
      </c>
      <c r="G371" s="41">
        <v>15.6</v>
      </c>
      <c r="H371" s="41">
        <v>-3.6</v>
      </c>
      <c r="I371" s="41" t="s">
        <v>1897</v>
      </c>
      <c r="J371" s="43">
        <v>0.27</v>
      </c>
      <c r="K371" s="5" t="str">
        <f>RIGHTB(B371,1)</f>
        <v>S</v>
      </c>
      <c r="L371" s="5" t="str">
        <f>RIGHTB(C371,1)</f>
        <v>W</v>
      </c>
      <c r="M371" s="6">
        <f>IF(AND(K371="S",LEN(B371)&gt;4),-LEFT(B371,4),IF(AND(K371="S",LEN(B371)=4),-LEFT(B371,3),IF(AND(K371="N",LEN(B371)=4),LEFT(B371,3),LEFT(B371,4))))</f>
        <v>-43</v>
      </c>
      <c r="N371" s="6">
        <f>IF(AND(L371="W",LEN(C371)=6),-LEFT(C371,5), IF(AND(L371="W",LEN(C371)=5),-LEFT(C371,4), IF(AND(L371="W",LEN(C371)=4), -LEFT(C371,3), IF(AND(L371="E", LEN(C371)=6),LEFT(C371,5), IF(AND(L371="E",LEN(C371)=5), LEFT(C371,4), IF(AND(L371="E",LEN(C371)=4),LEFT(C371,3) ))))))</f>
        <v>-59.6</v>
      </c>
      <c r="O371">
        <f>(F371^2+G371^2+H371^2)^0.5</f>
        <v>16.035273617871322</v>
      </c>
      <c r="P371">
        <f>ATAN((R371^2+S371^2)^0.5/T371)/$AB$1</f>
        <v>61.22709273005951</v>
      </c>
      <c r="Q371">
        <f>ATAN2(R371,S371)/$AB$1+180</f>
        <v>329.57484064451864</v>
      </c>
      <c r="R371">
        <f>-F371*SIN(M371*$AB$1)*COS(N371*$AB$1)-G371*SIN($AB$1*M371)*SIN($AB$1*N371)+H371*COS($AB$1*M371)</f>
        <v>-12.11990946678039</v>
      </c>
      <c r="S371">
        <f>-F371*SIN($AB$1*N371)+G371*COS($AB$1*N371)</f>
        <v>7.1178644184172075</v>
      </c>
      <c r="T371">
        <f>-F371*COS($AB$1*M371)*COS(N371*$AB$1)-G371*COS($AB$1*M371)*SIN($AB$1*N371)-H371*SIN($AB$1*M371)</f>
        <v>7.7184066126420996</v>
      </c>
      <c r="W371">
        <f t="shared" si="10"/>
        <v>1</v>
      </c>
    </row>
    <row r="372" spans="1:23">
      <c r="A372" s="41" t="s">
        <v>2825</v>
      </c>
      <c r="B372" s="41" t="s">
        <v>2826</v>
      </c>
      <c r="C372" s="41" t="s">
        <v>2827</v>
      </c>
      <c r="D372" s="41">
        <v>33.6</v>
      </c>
      <c r="E372" s="41">
        <v>15.2</v>
      </c>
      <c r="F372" s="41">
        <v>-2.1</v>
      </c>
      <c r="G372" s="41">
        <v>-2.2000000000000002</v>
      </c>
      <c r="H372" s="41">
        <v>14.9</v>
      </c>
      <c r="I372" s="41" t="s">
        <v>2772</v>
      </c>
      <c r="J372" s="43">
        <v>0.27</v>
      </c>
      <c r="K372" s="5" t="str">
        <f>RIGHTB(B372,1)</f>
        <v>S</v>
      </c>
      <c r="L372" s="5" t="str">
        <f>RIGHTB(C372,1)</f>
        <v>E</v>
      </c>
      <c r="M372" s="6">
        <f>IF(AND(K372="S",LEN(B372)&gt;4),-LEFT(B372,4),IF(AND(K372="S",LEN(B372)=4),-LEFT(B372,3),IF(AND(K372="N",LEN(B372)=4),LEFT(B372,3),LEFT(B372,4))))</f>
        <v>-40.5</v>
      </c>
      <c r="N372" s="6" t="str">
        <f>IF(AND(L372="W",LEN(C372)=6),-LEFT(C372,5), IF(AND(L372="W",LEN(C372)=5),-LEFT(C372,4), IF(AND(L372="W",LEN(C372)=4), -LEFT(C372,3), IF(AND(L372="E", LEN(C372)=6),LEFT(C372,5), IF(AND(L372="E",LEN(C372)=5), LEFT(C372,4), IF(AND(L372="E",LEN(C372)=4),LEFT(C372,3) ))))))</f>
        <v>76.6</v>
      </c>
      <c r="O372">
        <f>(F372^2+G372^2+H372^2)^0.5</f>
        <v>15.207235120165665</v>
      </c>
      <c r="P372">
        <f>ATAN((R372^2+S372^2)^0.5/T372)/$AB$1</f>
        <v>39.854560947226837</v>
      </c>
      <c r="Q372">
        <f>ATAN2(R372,S372)/$AB$1+180</f>
        <v>189.05038805137161</v>
      </c>
      <c r="R372">
        <f>-F372*SIN(M372*$AB$1)*COS(N372*$AB$1)-G372*SIN($AB$1*M372)*SIN($AB$1*N372)+H372*COS($AB$1*M372)</f>
        <v>9.6240933477729005</v>
      </c>
      <c r="S372">
        <f>-F372*SIN($AB$1*N372)+G372*COS($AB$1*N372)</f>
        <v>1.5329839564522123</v>
      </c>
      <c r="T372">
        <f>-F372*COS($AB$1*M372)*COS(N372*$AB$1)-G372*COS($AB$1*M372)*SIN($AB$1*N372)-H372*SIN($AB$1*M372)</f>
        <v>11.674193223628496</v>
      </c>
      <c r="W372">
        <f t="shared" si="10"/>
        <v>1</v>
      </c>
    </row>
    <row r="373" spans="1:23">
      <c r="A373" t="s">
        <v>2717</v>
      </c>
      <c r="I373" t="s">
        <v>2718</v>
      </c>
      <c r="J373" s="36">
        <v>0.26</v>
      </c>
      <c r="K373" s="5" t="str">
        <f>RIGHTB(B373,1)</f>
        <v/>
      </c>
      <c r="L373" s="5" t="str">
        <f>RIGHTB(C373,1)</f>
        <v/>
      </c>
      <c r="M373" s="6" t="str">
        <f>IF(AND(K373="S",LEN(B373)&gt;4),-LEFT(B373,4),IF(AND(K373="S",LEN(B373)=4),-LEFT(B373,3),IF(AND(K373="N",LEN(B373)=4),LEFT(B373,3),LEFT(B373,4))))</f>
        <v/>
      </c>
      <c r="N373" s="6" t="b">
        <f>IF(AND(L373="W",LEN(C373)=6),-LEFT(C373,5), IF(AND(L373="W",LEN(C373)=5),-LEFT(C373,4), IF(AND(L373="W",LEN(C373)=4), -LEFT(C373,3), IF(AND(L373="E", LEN(C373)=6),LEFT(C373,5), IF(AND(L373="E",LEN(C373)=5), LEFT(C373,4), IF(AND(L373="E",LEN(C373)=4),LEFT(C373,3) ))))))</f>
        <v>0</v>
      </c>
      <c r="O373">
        <f>(F373^2+G373^2+H373^2)^0.5</f>
        <v>0</v>
      </c>
      <c r="P373" t="e">
        <f>ATAN((R373^2+S373^2)^0.5/T373)/$AB$1</f>
        <v>#VALUE!</v>
      </c>
      <c r="Q373" t="e">
        <f>ATAN2(R373,S373)/$AB$1+180</f>
        <v>#VALUE!</v>
      </c>
      <c r="R373" t="e">
        <f>-F373*SIN(M373*$AB$1)*COS(N373*$AB$1)-G373*SIN($AB$1*M373)*SIN($AB$1*N373)+H373*COS($AB$1*M373)</f>
        <v>#VALUE!</v>
      </c>
      <c r="S373">
        <f>-F373*SIN($AB$1*N373)+G373*COS($AB$1*N373)</f>
        <v>0</v>
      </c>
      <c r="T373" t="e">
        <f>-F373*COS($AB$1*M373)*COS(N373*$AB$1)-G373*COS($AB$1*M373)*SIN($AB$1*N373)-H373*SIN($AB$1*M373)</f>
        <v>#VALUE!</v>
      </c>
      <c r="W373">
        <f t="shared" si="10"/>
        <v>0</v>
      </c>
    </row>
    <row r="374" spans="1:23">
      <c r="A374" t="s">
        <v>2545</v>
      </c>
      <c r="I374" t="s">
        <v>1805</v>
      </c>
      <c r="J374" s="36">
        <v>0.26</v>
      </c>
      <c r="K374" s="5" t="str">
        <f>RIGHTB(B374,1)</f>
        <v/>
      </c>
      <c r="L374" s="5" t="str">
        <f>RIGHTB(C374,1)</f>
        <v/>
      </c>
      <c r="M374" s="6" t="str">
        <f>IF(AND(K374="S",LEN(B374)&gt;4),-LEFT(B374,4),IF(AND(K374="S",LEN(B374)=4),-LEFT(B374,3),IF(AND(K374="N",LEN(B374)=4),LEFT(B374,3),LEFT(B374,4))))</f>
        <v/>
      </c>
      <c r="N374" s="6" t="b">
        <f>IF(AND(L374="W",LEN(C374)=6),-LEFT(C374,5), IF(AND(L374="W",LEN(C374)=5),-LEFT(C374,4), IF(AND(L374="W",LEN(C374)=4), -LEFT(C374,3), IF(AND(L374="E", LEN(C374)=6),LEFT(C374,5), IF(AND(L374="E",LEN(C374)=5), LEFT(C374,4), IF(AND(L374="E",LEN(C374)=4),LEFT(C374,3) ))))))</f>
        <v>0</v>
      </c>
      <c r="O374">
        <f>(F374^2+G374^2+H374^2)^0.5</f>
        <v>0</v>
      </c>
      <c r="P374" t="e">
        <f>ATAN((R374^2+S374^2)^0.5/T374)/$AB$1</f>
        <v>#VALUE!</v>
      </c>
      <c r="Q374" t="e">
        <f>ATAN2(R374,S374)/$AB$1+180</f>
        <v>#VALUE!</v>
      </c>
      <c r="R374" t="e">
        <f>-F374*SIN(M374*$AB$1)*COS(N374*$AB$1)-G374*SIN($AB$1*M374)*SIN($AB$1*N374)+H374*COS($AB$1*M374)</f>
        <v>#VALUE!</v>
      </c>
      <c r="S374">
        <f>-F374*SIN($AB$1*N374)+G374*COS($AB$1*N374)</f>
        <v>0</v>
      </c>
      <c r="T374" t="e">
        <f>-F374*COS($AB$1*M374)*COS(N374*$AB$1)-G374*COS($AB$1*M374)*SIN($AB$1*N374)-H374*SIN($AB$1*M374)</f>
        <v>#VALUE!</v>
      </c>
      <c r="W374">
        <f t="shared" si="10"/>
        <v>0</v>
      </c>
    </row>
    <row r="375" spans="1:23">
      <c r="A375" t="s">
        <v>1642</v>
      </c>
      <c r="B375" t="s">
        <v>304</v>
      </c>
      <c r="C375" t="s">
        <v>463</v>
      </c>
      <c r="D375">
        <v>29.6</v>
      </c>
      <c r="E375">
        <v>12.4</v>
      </c>
      <c r="F375">
        <v>0.1</v>
      </c>
      <c r="G375">
        <v>2</v>
      </c>
      <c r="H375">
        <v>12.2</v>
      </c>
      <c r="I375" t="s">
        <v>2148</v>
      </c>
      <c r="J375" s="36">
        <v>0.26</v>
      </c>
      <c r="K375" s="5" t="str">
        <f>RIGHTB(B375,1)</f>
        <v>S</v>
      </c>
      <c r="L375" s="5" t="str">
        <f>RIGHTB(C375,1)</f>
        <v>W</v>
      </c>
      <c r="M375" s="6">
        <f>IF(AND(K375="S",LEN(B375)&gt;4),-LEFT(B375,4),IF(AND(K375="S",LEN(B375)=4),-LEFT(B375,3),IF(AND(K375="N",LEN(B375)=4),LEFT(B375,3),LEFT(B375,4))))</f>
        <v>-78.3</v>
      </c>
      <c r="N375" s="6">
        <f>IF(AND(L375="W",LEN(C375)=6),-LEFT(C375,5), IF(AND(L375="W",LEN(C375)=5),-LEFT(C375,4), IF(AND(L375="W",LEN(C375)=4), -LEFT(C375,3), IF(AND(L375="E", LEN(C375)=6),LEFT(C375,5), IF(AND(L375="E",LEN(C375)=5), LEFT(C375,4), IF(AND(L375="E",LEN(C375)=4),LEFT(C375,3) ))))))</f>
        <v>-5</v>
      </c>
      <c r="O375">
        <f>(F375^2+G375^2+H375^2)^0.5</f>
        <v>12.363251999372979</v>
      </c>
      <c r="P375">
        <f>ATAN((R375^2+S375^2)^0.5/T375)/$AB$1</f>
        <v>14.643463009668544</v>
      </c>
      <c r="Q375">
        <f>ATAN2(R375,S375)/$AB$1+180</f>
        <v>219.81098230269112</v>
      </c>
      <c r="R375">
        <f>-F375*SIN(M375*$AB$1)*COS(N375*$AB$1)-G375*SIN($AB$1*M375)*SIN($AB$1*N375)+H375*COS($AB$1*M375)</f>
        <v>2.400864878290375</v>
      </c>
      <c r="S375">
        <f>-F375*SIN($AB$1*N375)+G375*COS($AB$1*N375)</f>
        <v>2.0011049704584432</v>
      </c>
      <c r="T375">
        <f>-F375*COS($AB$1*M375)*COS(N375*$AB$1)-G375*COS($AB$1*M375)*SIN($AB$1*N375)-H375*SIN($AB$1*M375)</f>
        <v>11.961664881336471</v>
      </c>
      <c r="W375">
        <f t="shared" si="10"/>
        <v>1</v>
      </c>
    </row>
    <row r="376" spans="1:23">
      <c r="A376" t="s">
        <v>2232</v>
      </c>
      <c r="I376" t="s">
        <v>2148</v>
      </c>
      <c r="J376" s="36">
        <v>0.26</v>
      </c>
      <c r="K376" s="5" t="str">
        <f>RIGHTB(B376,1)</f>
        <v/>
      </c>
      <c r="L376" s="5" t="str">
        <f>RIGHTB(C376,1)</f>
        <v/>
      </c>
      <c r="M376" s="6" t="str">
        <f>IF(AND(K376="S",LEN(B376)&gt;4),-LEFT(B376,4),IF(AND(K376="S",LEN(B376)=4),-LEFT(B376,3),IF(AND(K376="N",LEN(B376)=4),LEFT(B376,3),LEFT(B376,4))))</f>
        <v/>
      </c>
      <c r="N376" s="6" t="b">
        <f>IF(AND(L376="W",LEN(C376)=6),-LEFT(C376,5), IF(AND(L376="W",LEN(C376)=5),-LEFT(C376,4), IF(AND(L376="W",LEN(C376)=4), -LEFT(C376,3), IF(AND(L376="E", LEN(C376)=6),LEFT(C376,5), IF(AND(L376="E",LEN(C376)=5), LEFT(C376,4), IF(AND(L376="E",LEN(C376)=4),LEFT(C376,3) ))))))</f>
        <v>0</v>
      </c>
      <c r="O376">
        <f>(F376^2+G376^2+H376^2)^0.5</f>
        <v>0</v>
      </c>
      <c r="P376" t="e">
        <f>ATAN((R376^2+S376^2)^0.5/T376)/$AB$1</f>
        <v>#VALUE!</v>
      </c>
      <c r="Q376" t="e">
        <f>ATAN2(R376,S376)/$AB$1+180</f>
        <v>#VALUE!</v>
      </c>
      <c r="R376" t="e">
        <f>-F376*SIN(M376*$AB$1)*COS(N376*$AB$1)-G376*SIN($AB$1*M376)*SIN($AB$1*N376)+H376*COS($AB$1*M376)</f>
        <v>#VALUE!</v>
      </c>
      <c r="S376">
        <f>-F376*SIN($AB$1*N376)+G376*COS($AB$1*N376)</f>
        <v>0</v>
      </c>
      <c r="T376" t="e">
        <f>-F376*COS($AB$1*M376)*COS(N376*$AB$1)-G376*COS($AB$1*M376)*SIN($AB$1*N376)-H376*SIN($AB$1*M376)</f>
        <v>#VALUE!</v>
      </c>
      <c r="W376">
        <f t="shared" si="10"/>
        <v>0</v>
      </c>
    </row>
    <row r="377" spans="1:23">
      <c r="A377" t="s">
        <v>2228</v>
      </c>
      <c r="I377" t="s">
        <v>1805</v>
      </c>
      <c r="J377" s="36">
        <v>0.26</v>
      </c>
      <c r="K377" s="5" t="str">
        <f>RIGHTB(B377,1)</f>
        <v/>
      </c>
      <c r="L377" s="5" t="str">
        <f>RIGHTB(C377,1)</f>
        <v/>
      </c>
      <c r="M377" s="6" t="str">
        <f>IF(AND(K377="S",LEN(B377)&gt;4),-LEFT(B377,4),IF(AND(K377="S",LEN(B377)=4),-LEFT(B377,3),IF(AND(K377="N",LEN(B377)=4),LEFT(B377,3),LEFT(B377,4))))</f>
        <v/>
      </c>
      <c r="N377" s="6" t="b">
        <f>IF(AND(L377="W",LEN(C377)=6),-LEFT(C377,5), IF(AND(L377="W",LEN(C377)=5),-LEFT(C377,4), IF(AND(L377="W",LEN(C377)=4), -LEFT(C377,3), IF(AND(L377="E", LEN(C377)=6),LEFT(C377,5), IF(AND(L377="E",LEN(C377)=5), LEFT(C377,4), IF(AND(L377="E",LEN(C377)=4),LEFT(C377,3) ))))))</f>
        <v>0</v>
      </c>
      <c r="O377">
        <f>(F377^2+G377^2+H377^2)^0.5</f>
        <v>0</v>
      </c>
      <c r="P377" t="e">
        <f>ATAN((R377^2+S377^2)^0.5/T377)/$AB$1</f>
        <v>#VALUE!</v>
      </c>
      <c r="Q377" t="e">
        <f>ATAN2(R377,S377)/$AB$1+180</f>
        <v>#VALUE!</v>
      </c>
      <c r="R377" t="e">
        <f>-F377*SIN(M377*$AB$1)*COS(N377*$AB$1)-G377*SIN($AB$1*M377)*SIN($AB$1*N377)+H377*COS($AB$1*M377)</f>
        <v>#VALUE!</v>
      </c>
      <c r="S377">
        <f>-F377*SIN($AB$1*N377)+G377*COS($AB$1*N377)</f>
        <v>0</v>
      </c>
      <c r="T377" t="e">
        <f>-F377*COS($AB$1*M377)*COS(N377*$AB$1)-G377*COS($AB$1*M377)*SIN($AB$1*N377)-H377*SIN($AB$1*M377)</f>
        <v>#VALUE!</v>
      </c>
      <c r="W377">
        <f t="shared" si="10"/>
        <v>0</v>
      </c>
    </row>
    <row r="378" spans="1:23">
      <c r="A378" t="s">
        <v>2147</v>
      </c>
      <c r="B378" t="s">
        <v>183</v>
      </c>
      <c r="C378" t="s">
        <v>184</v>
      </c>
      <c r="I378" t="s">
        <v>2148</v>
      </c>
      <c r="J378" s="36">
        <v>0.26</v>
      </c>
      <c r="K378" s="5" t="str">
        <f>RIGHTB(B378,1)</f>
        <v>N</v>
      </c>
      <c r="L378" s="5" t="str">
        <f>RIGHTB(C378,1)</f>
        <v>E</v>
      </c>
      <c r="M378" s="6" t="str">
        <f>IF(AND(K378="S",LEN(B378)&gt;4),-LEFT(B378,4),IF(AND(K378="S",LEN(B378)=4),-LEFT(B378,3),IF(AND(K378="N",LEN(B378)=4),LEFT(B378,3),LEFT(B378,4))))</f>
        <v>32.2</v>
      </c>
      <c r="N378" s="6" t="str">
        <f>IF(AND(L378="W",LEN(C378)=6),-LEFT(C378,5), IF(AND(L378="W",LEN(C378)=5),-LEFT(C378,4), IF(AND(L378="W",LEN(C378)=4), -LEFT(C378,3), IF(AND(L378="E", LEN(C378)=6),LEFT(C378,5), IF(AND(L378="E",LEN(C378)=5), LEFT(C378,4), IF(AND(L378="E",LEN(C378)=4),LEFT(C378,3) ))))))</f>
        <v>88.5</v>
      </c>
      <c r="O378">
        <f>(F378^2+G378^2+H378^2)^0.5</f>
        <v>0</v>
      </c>
      <c r="P378" t="e">
        <f>ATAN((R378^2+S378^2)^0.5/T378)/$AB$1</f>
        <v>#DIV/0!</v>
      </c>
      <c r="Q378" t="e">
        <f>ATAN2(R378,S378)/$AB$1+180</f>
        <v>#DIV/0!</v>
      </c>
      <c r="R378">
        <f>-F378*SIN(M378*$AB$1)*COS(N378*$AB$1)-G378*SIN($AB$1*M378)*SIN($AB$1*N378)+H378*COS($AB$1*M378)</f>
        <v>0</v>
      </c>
      <c r="S378">
        <f>-F378*SIN($AB$1*N378)+G378*COS($AB$1*N378)</f>
        <v>0</v>
      </c>
      <c r="T378">
        <f>-F378*COS($AB$1*M378)*COS(N378*$AB$1)-G378*COS($AB$1*M378)*SIN($AB$1*N378)-H378*SIN($AB$1*M378)</f>
        <v>0</v>
      </c>
      <c r="W378">
        <f t="shared" si="10"/>
        <v>0</v>
      </c>
    </row>
    <row r="379" spans="1:23">
      <c r="A379" t="s">
        <v>1985</v>
      </c>
      <c r="B379" t="s">
        <v>645</v>
      </c>
      <c r="C379" t="s">
        <v>646</v>
      </c>
      <c r="D379">
        <v>42.2</v>
      </c>
      <c r="E379">
        <v>12.1</v>
      </c>
      <c r="F379">
        <v>6.4</v>
      </c>
      <c r="G379">
        <v>-10</v>
      </c>
      <c r="H379">
        <v>2.5</v>
      </c>
      <c r="I379" t="s">
        <v>1805</v>
      </c>
      <c r="J379" s="36">
        <v>0.26</v>
      </c>
      <c r="K379" s="5" t="str">
        <f>RIGHTB(B379,1)</f>
        <v>N</v>
      </c>
      <c r="L379" s="5" t="str">
        <f>RIGHTB(C379,1)</f>
        <v>E</v>
      </c>
      <c r="M379" s="6" t="str">
        <f>IF(AND(K379="S",LEN(B379)&gt;4),-LEFT(B379,4),IF(AND(K379="S",LEN(B379)=4),-LEFT(B379,3),IF(AND(K379="N",LEN(B379)=4),LEFT(B379,3),LEFT(B379,4))))</f>
        <v>5.9</v>
      </c>
      <c r="N379" s="6" t="str">
        <f>IF(AND(L379="W",LEN(C379)=6),-LEFT(C379,5), IF(AND(L379="W",LEN(C379)=5),-LEFT(C379,4), IF(AND(L379="W",LEN(C379)=4), -LEFT(C379,3), IF(AND(L379="E", LEN(C379)=6),LEFT(C379,5), IF(AND(L379="E",LEN(C379)=5), LEFT(C379,4), IF(AND(L379="E",LEN(C379)=4),LEFT(C379,3) ))))))</f>
        <v>143.0</v>
      </c>
      <c r="O379">
        <f>(F379^2+G379^2+H379^2)^0.5</f>
        <v>12.133012816279393</v>
      </c>
      <c r="P379">
        <f>ATAN((R379^2+S379^2)^0.5/T379)/$AB$1</f>
        <v>26.969944042026096</v>
      </c>
      <c r="Q379">
        <f>ATAN2(R379,S379)/$AB$1+180</f>
        <v>228.71313266392772</v>
      </c>
      <c r="R379">
        <f>-F379*SIN(M379*$AB$1)*COS(N379*$AB$1)-G379*SIN($AB$1*M379)*SIN($AB$1*N379)+H379*COS($AB$1*M379)</f>
        <v>3.6307781001514585</v>
      </c>
      <c r="S379">
        <f>-F379*SIN($AB$1*N379)+G379*COS($AB$1*N379)</f>
        <v>4.134738951505895</v>
      </c>
      <c r="T379">
        <f>-F379*COS($AB$1*M379)*COS(N379*$AB$1)-G379*COS($AB$1*M379)*SIN($AB$1*N379)-H379*SIN($AB$1*M379)</f>
        <v>10.813481594304422</v>
      </c>
      <c r="W379">
        <f t="shared" si="10"/>
        <v>1</v>
      </c>
    </row>
    <row r="380" spans="1:23">
      <c r="A380" t="s">
        <v>1875</v>
      </c>
      <c r="B380" t="s">
        <v>658</v>
      </c>
      <c r="C380" t="s">
        <v>659</v>
      </c>
      <c r="E380">
        <v>11.1</v>
      </c>
      <c r="F380">
        <v>-5.6</v>
      </c>
      <c r="G380">
        <v>-7.9</v>
      </c>
      <c r="H380">
        <v>5.5</v>
      </c>
      <c r="I380" t="s">
        <v>1805</v>
      </c>
      <c r="J380" s="36">
        <v>0.26</v>
      </c>
      <c r="K380" s="5" t="str">
        <f>RIGHTB(B380,1)</f>
        <v>S</v>
      </c>
      <c r="L380" s="5" t="str">
        <f>RIGHTB(C380,1)</f>
        <v>E</v>
      </c>
      <c r="M380" s="6">
        <f>IF(AND(K380="S",LEN(B380)&gt;4),-LEFT(B380,4),IF(AND(K380="S",LEN(B380)=4),-LEFT(B380,3),IF(AND(K380="N",LEN(B380)=4),LEFT(B380,3),LEFT(B380,4))))</f>
        <v>-67.3</v>
      </c>
      <c r="N380" s="6" t="str">
        <f>IF(AND(L380="W",LEN(C380)=6),-LEFT(C380,5), IF(AND(L380="W",LEN(C380)=5),-LEFT(C380,4), IF(AND(L380="W",LEN(C380)=4), -LEFT(C380,3), IF(AND(L380="E", LEN(C380)=6),LEFT(C380,5), IF(AND(L380="E",LEN(C380)=5), LEFT(C380,4), IF(AND(L380="E",LEN(C380)=4),LEFT(C380,3) ))))))</f>
        <v>75.1</v>
      </c>
      <c r="O380">
        <f>(F380^2+G380^2+H380^2)^0.5</f>
        <v>11.136426715962351</v>
      </c>
      <c r="P380">
        <f>ATAN((R380^2+S380^2)^0.5/T380)/$AB$1</f>
        <v>39.64011325140082</v>
      </c>
      <c r="Q380">
        <f>ATAN2(R380,S380)/$AB$1+180</f>
        <v>331.58879299478713</v>
      </c>
      <c r="R380">
        <f>-F380*SIN(M380*$AB$1)*COS(N380*$AB$1)-G380*SIN($AB$1*M380)*SIN($AB$1*N380)+H380*COS($AB$1*M380)</f>
        <v>-6.2489176842678678</v>
      </c>
      <c r="S380">
        <f>-F380*SIN($AB$1*N380)+G380*COS($AB$1*N380)</f>
        <v>3.3803569779373839</v>
      </c>
      <c r="T380">
        <f>-F380*COS($AB$1*M380)*COS(N380*$AB$1)-G380*COS($AB$1*M380)*SIN($AB$1*N380)-H380*SIN($AB$1*M380)</f>
        <v>8.5757923527190378</v>
      </c>
      <c r="W380">
        <f t="shared" si="10"/>
        <v>1</v>
      </c>
    </row>
    <row r="381" spans="1:23">
      <c r="A381" t="s">
        <v>1804</v>
      </c>
      <c r="B381" t="s">
        <v>782</v>
      </c>
      <c r="C381" t="s">
        <v>783</v>
      </c>
      <c r="I381" t="s">
        <v>1805</v>
      </c>
      <c r="J381" s="36">
        <v>0.26</v>
      </c>
      <c r="K381" s="5" t="str">
        <f>RIGHTB(B381,1)</f>
        <v>N</v>
      </c>
      <c r="L381" s="5" t="str">
        <f>RIGHTB(C381,1)</f>
        <v>E</v>
      </c>
      <c r="M381" s="6" t="str">
        <f>IF(AND(K381="S",LEN(B381)&gt;4),-LEFT(B381,4),IF(AND(K381="S",LEN(B381)=4),-LEFT(B381,3),IF(AND(K381="N",LEN(B381)=4),LEFT(B381,3),LEFT(B381,4))))</f>
        <v>15.9</v>
      </c>
      <c r="N381" s="6" t="str">
        <f>IF(AND(L381="W",LEN(C381)=6),-LEFT(C381,5), IF(AND(L381="W",LEN(C381)=5),-LEFT(C381,4), IF(AND(L381="W",LEN(C381)=4), -LEFT(C381,3), IF(AND(L381="E", LEN(C381)=6),LEFT(C381,5), IF(AND(L381="E",LEN(C381)=5), LEFT(C381,4), IF(AND(L381="E",LEN(C381)=4),LEFT(C381,3) ))))))</f>
        <v>174.2</v>
      </c>
      <c r="O381">
        <f>(F381^2+G381^2+H381^2)^0.5</f>
        <v>0</v>
      </c>
      <c r="P381" t="e">
        <f>ATAN((R381^2+S381^2)^0.5/T381)/$AB$1</f>
        <v>#DIV/0!</v>
      </c>
      <c r="Q381" t="e">
        <f>ATAN2(R381,S381)/$AB$1+180</f>
        <v>#DIV/0!</v>
      </c>
      <c r="R381">
        <f>-F381*SIN(M381*$AB$1)*COS(N381*$AB$1)-G381*SIN($AB$1*M381)*SIN($AB$1*N381)+H381*COS($AB$1*M381)</f>
        <v>0</v>
      </c>
      <c r="S381">
        <f>-F381*SIN($AB$1*N381)+G381*COS($AB$1*N381)</f>
        <v>0</v>
      </c>
      <c r="T381">
        <f>-F381*COS($AB$1*M381)*COS(N381*$AB$1)-G381*COS($AB$1*M381)*SIN($AB$1*N381)-H381*SIN($AB$1*M381)</f>
        <v>0</v>
      </c>
      <c r="W381">
        <f t="shared" si="10"/>
        <v>0</v>
      </c>
    </row>
    <row r="382" spans="1:23">
      <c r="A382" t="s">
        <v>2723</v>
      </c>
      <c r="I382" t="s">
        <v>1789</v>
      </c>
      <c r="J382" s="36">
        <v>0.25</v>
      </c>
      <c r="K382" s="5" t="str">
        <f>RIGHTB(B382,1)</f>
        <v/>
      </c>
      <c r="L382" s="5" t="str">
        <f>RIGHTB(C382,1)</f>
        <v/>
      </c>
      <c r="M382" s="6" t="str">
        <f>IF(AND(K382="S",LEN(B382)&gt;4),-LEFT(B382,4),IF(AND(K382="S",LEN(B382)=4),-LEFT(B382,3),IF(AND(K382="N",LEN(B382)=4),LEFT(B382,3),LEFT(B382,4))))</f>
        <v/>
      </c>
      <c r="N382" s="6" t="b">
        <f>IF(AND(L382="W",LEN(C382)=6),-LEFT(C382,5), IF(AND(L382="W",LEN(C382)=5),-LEFT(C382,4), IF(AND(L382="W",LEN(C382)=4), -LEFT(C382,3), IF(AND(L382="E", LEN(C382)=6),LEFT(C382,5), IF(AND(L382="E",LEN(C382)=5), LEFT(C382,4), IF(AND(L382="E",LEN(C382)=4),LEFT(C382,3) ))))))</f>
        <v>0</v>
      </c>
      <c r="O382">
        <f>(F382^2+G382^2+H382^2)^0.5</f>
        <v>0</v>
      </c>
      <c r="P382" t="e">
        <f>ATAN((R382^2+S382^2)^0.5/T382)/$AB$1</f>
        <v>#VALUE!</v>
      </c>
      <c r="Q382" t="e">
        <f>ATAN2(R382,S382)/$AB$1+180</f>
        <v>#VALUE!</v>
      </c>
      <c r="R382" t="e">
        <f>-F382*SIN(M382*$AB$1)*COS(N382*$AB$1)-G382*SIN($AB$1*M382)*SIN($AB$1*N382)+H382*COS($AB$1*M382)</f>
        <v>#VALUE!</v>
      </c>
      <c r="S382">
        <f>-F382*SIN($AB$1*N382)+G382*COS($AB$1*N382)</f>
        <v>0</v>
      </c>
      <c r="T382" t="e">
        <f>-F382*COS($AB$1*M382)*COS(N382*$AB$1)-G382*COS($AB$1*M382)*SIN($AB$1*N382)-H382*SIN($AB$1*M382)</f>
        <v>#VALUE!</v>
      </c>
      <c r="W382">
        <f t="shared" si="10"/>
        <v>0</v>
      </c>
    </row>
    <row r="383" spans="1:23">
      <c r="A383" t="s">
        <v>2593</v>
      </c>
      <c r="B383" t="s">
        <v>177</v>
      </c>
      <c r="C383" t="s">
        <v>14</v>
      </c>
      <c r="I383" t="s">
        <v>2188</v>
      </c>
      <c r="J383" s="36">
        <v>0.25</v>
      </c>
      <c r="K383" s="5" t="str">
        <f>RIGHTB(B383,1)</f>
        <v>S</v>
      </c>
      <c r="L383" s="5" t="str">
        <f>RIGHTB(C383,1)</f>
        <v>W</v>
      </c>
      <c r="M383" s="6">
        <f>IF(AND(K383="S",LEN(B383)&gt;4),-LEFT(B383,4),IF(AND(K383="S",LEN(B383)=4),-LEFT(B383,3),IF(AND(K383="N",LEN(B383)=4),LEFT(B383,3),LEFT(B383,4))))</f>
        <v>-31.7</v>
      </c>
      <c r="N383" s="6">
        <f>IF(AND(L383="W",LEN(C383)=6),-LEFT(C383,5), IF(AND(L383="W",LEN(C383)=5),-LEFT(C383,4), IF(AND(L383="W",LEN(C383)=4), -LEFT(C383,3), IF(AND(L383="E", LEN(C383)=6),LEFT(C383,5), IF(AND(L383="E",LEN(C383)=5), LEFT(C383,4), IF(AND(L383="E",LEN(C383)=4),LEFT(C383,3) ))))))</f>
        <v>-5.5</v>
      </c>
      <c r="O383">
        <f>(F383^2+G383^2+H383^2)^0.5</f>
        <v>0</v>
      </c>
      <c r="P383" t="e">
        <f>ATAN((R383^2+S383^2)^0.5/T383)/$AB$1</f>
        <v>#DIV/0!</v>
      </c>
      <c r="Q383" t="e">
        <f>ATAN2(R383,S383)/$AB$1+180</f>
        <v>#DIV/0!</v>
      </c>
      <c r="R383">
        <f>-F383*SIN(M383*$AB$1)*COS(N383*$AB$1)-G383*SIN($AB$1*M383)*SIN($AB$1*N383)+H383*COS($AB$1*M383)</f>
        <v>0</v>
      </c>
      <c r="S383">
        <f>-F383*SIN($AB$1*N383)+G383*COS($AB$1*N383)</f>
        <v>0</v>
      </c>
      <c r="T383">
        <f>-F383*COS($AB$1*M383)*COS(N383*$AB$1)-G383*COS($AB$1*M383)*SIN($AB$1*N383)-H383*SIN($AB$1*M383)</f>
        <v>0</v>
      </c>
      <c r="W383">
        <f t="shared" si="10"/>
        <v>0</v>
      </c>
    </row>
    <row r="384" spans="1:23">
      <c r="A384" t="s">
        <v>2549</v>
      </c>
      <c r="B384" t="s">
        <v>1091</v>
      </c>
      <c r="C384" t="s">
        <v>1092</v>
      </c>
      <c r="I384" t="s">
        <v>2389</v>
      </c>
      <c r="J384" s="36">
        <v>0.25</v>
      </c>
      <c r="K384" s="5" t="str">
        <f>RIGHTB(B384,1)</f>
        <v>N</v>
      </c>
      <c r="L384" s="5" t="str">
        <f>RIGHTB(C384,1)</f>
        <v>E</v>
      </c>
      <c r="M384" s="6" t="str">
        <f>IF(AND(K384="S",LEN(B384)&gt;4),-LEFT(B384,4),IF(AND(K384="S",LEN(B384)=4),-LEFT(B384,3),IF(AND(K384="N",LEN(B384)=4),LEFT(B384,3),LEFT(B384,4))))</f>
        <v>37.5</v>
      </c>
      <c r="N384" s="6" t="str">
        <f>IF(AND(L384="W",LEN(C384)=6),-LEFT(C384,5), IF(AND(L384="W",LEN(C384)=5),-LEFT(C384,4), IF(AND(L384="W",LEN(C384)=4), -LEFT(C384,3), IF(AND(L384="E", LEN(C384)=6),LEFT(C384,5), IF(AND(L384="E",LEN(C384)=5), LEFT(C384,4), IF(AND(L384="E",LEN(C384)=4),LEFT(C384,3) ))))))</f>
        <v>154.0</v>
      </c>
      <c r="O384">
        <f>(F384^2+G384^2+H384^2)^0.5</f>
        <v>0</v>
      </c>
      <c r="P384" t="e">
        <f>ATAN((R384^2+S384^2)^0.5/T384)/$AB$1</f>
        <v>#DIV/0!</v>
      </c>
      <c r="Q384" t="e">
        <f>ATAN2(R384,S384)/$AB$1+180</f>
        <v>#DIV/0!</v>
      </c>
      <c r="R384">
        <f>-F384*SIN(M384*$AB$1)*COS(N384*$AB$1)-G384*SIN($AB$1*M384)*SIN($AB$1*N384)+H384*COS($AB$1*M384)</f>
        <v>0</v>
      </c>
      <c r="S384">
        <f>-F384*SIN($AB$1*N384)+G384*COS($AB$1*N384)</f>
        <v>0</v>
      </c>
      <c r="T384">
        <f>-F384*COS($AB$1*M384)*COS(N384*$AB$1)-G384*COS($AB$1*M384)*SIN($AB$1*N384)-H384*SIN($AB$1*M384)</f>
        <v>0</v>
      </c>
      <c r="W384">
        <f t="shared" si="10"/>
        <v>0</v>
      </c>
    </row>
    <row r="385" spans="1:23">
      <c r="A385" t="s">
        <v>2510</v>
      </c>
      <c r="I385" t="s">
        <v>2446</v>
      </c>
      <c r="J385" s="36">
        <v>0.25</v>
      </c>
      <c r="K385" s="5" t="str">
        <f>RIGHTB(B385,1)</f>
        <v/>
      </c>
      <c r="L385" s="5" t="str">
        <f>RIGHTB(C385,1)</f>
        <v/>
      </c>
      <c r="M385" s="6" t="str">
        <f>IF(AND(K385="S",LEN(B385)&gt;4),-LEFT(B385,4),IF(AND(K385="S",LEN(B385)=4),-LEFT(B385,3),IF(AND(K385="N",LEN(B385)=4),LEFT(B385,3),LEFT(B385,4))))</f>
        <v/>
      </c>
      <c r="N385" s="6" t="b">
        <f>IF(AND(L385="W",LEN(C385)=6),-LEFT(C385,5), IF(AND(L385="W",LEN(C385)=5),-LEFT(C385,4), IF(AND(L385="W",LEN(C385)=4), -LEFT(C385,3), IF(AND(L385="E", LEN(C385)=6),LEFT(C385,5), IF(AND(L385="E",LEN(C385)=5), LEFT(C385,4), IF(AND(L385="E",LEN(C385)=4),LEFT(C385,3) ))))))</f>
        <v>0</v>
      </c>
      <c r="O385">
        <f>(F385^2+G385^2+H385^2)^0.5</f>
        <v>0</v>
      </c>
      <c r="P385" t="e">
        <f>ATAN((R385^2+S385^2)^0.5/T385)/$AB$1</f>
        <v>#VALUE!</v>
      </c>
      <c r="Q385" t="e">
        <f>ATAN2(R385,S385)/$AB$1+180</f>
        <v>#VALUE!</v>
      </c>
      <c r="R385" t="e">
        <f>-F385*SIN(M385*$AB$1)*COS(N385*$AB$1)-G385*SIN($AB$1*M385)*SIN($AB$1*N385)+H385*COS($AB$1*M385)</f>
        <v>#VALUE!</v>
      </c>
      <c r="S385">
        <f>-F385*SIN($AB$1*N385)+G385*COS($AB$1*N385)</f>
        <v>0</v>
      </c>
      <c r="T385" t="e">
        <f>-F385*COS($AB$1*M385)*COS(N385*$AB$1)-G385*COS($AB$1*M385)*SIN($AB$1*N385)-H385*SIN($AB$1*M385)</f>
        <v>#VALUE!</v>
      </c>
      <c r="W385">
        <f t="shared" si="10"/>
        <v>0</v>
      </c>
    </row>
    <row r="386" spans="1:23">
      <c r="A386" t="s">
        <v>2445</v>
      </c>
      <c r="I386" t="s">
        <v>2446</v>
      </c>
      <c r="J386" s="36">
        <v>0.25</v>
      </c>
      <c r="K386" s="5" t="str">
        <f>RIGHTB(B386,1)</f>
        <v/>
      </c>
      <c r="L386" s="5" t="str">
        <f>RIGHTB(C386,1)</f>
        <v/>
      </c>
      <c r="M386" s="6" t="str">
        <f>IF(AND(K386="S",LEN(B386)&gt;4),-LEFT(B386,4),IF(AND(K386="S",LEN(B386)=4),-LEFT(B386,3),IF(AND(K386="N",LEN(B386)=4),LEFT(B386,3),LEFT(B386,4))))</f>
        <v/>
      </c>
      <c r="N386" s="6" t="b">
        <f>IF(AND(L386="W",LEN(C386)=6),-LEFT(C386,5), IF(AND(L386="W",LEN(C386)=5),-LEFT(C386,4), IF(AND(L386="W",LEN(C386)=4), -LEFT(C386,3), IF(AND(L386="E", LEN(C386)=6),LEFT(C386,5), IF(AND(L386="E",LEN(C386)=5), LEFT(C386,4), IF(AND(L386="E",LEN(C386)=4),LEFT(C386,3) ))))))</f>
        <v>0</v>
      </c>
      <c r="O386">
        <f>(F386^2+G386^2+H386^2)^0.5</f>
        <v>0</v>
      </c>
      <c r="P386" t="e">
        <f>ATAN((R386^2+S386^2)^0.5/T386)/$AB$1</f>
        <v>#VALUE!</v>
      </c>
      <c r="Q386" t="e">
        <f>ATAN2(R386,S386)/$AB$1+180</f>
        <v>#VALUE!</v>
      </c>
      <c r="R386" t="e">
        <f>-F386*SIN(M386*$AB$1)*COS(N386*$AB$1)-G386*SIN($AB$1*M386)*SIN($AB$1*N386)+H386*COS($AB$1*M386)</f>
        <v>#VALUE!</v>
      </c>
      <c r="S386">
        <f>-F386*SIN($AB$1*N386)+G386*COS($AB$1*N386)</f>
        <v>0</v>
      </c>
      <c r="T386" t="e">
        <f>-F386*COS($AB$1*M386)*COS(N386*$AB$1)-G386*COS($AB$1*M386)*SIN($AB$1*N386)-H386*SIN($AB$1*M386)</f>
        <v>#VALUE!</v>
      </c>
      <c r="W386">
        <f t="shared" si="10"/>
        <v>0</v>
      </c>
    </row>
    <row r="387" spans="1:23">
      <c r="A387" t="s">
        <v>2394</v>
      </c>
      <c r="B387" t="s">
        <v>958</v>
      </c>
      <c r="C387" t="s">
        <v>976</v>
      </c>
      <c r="D387">
        <v>29.6</v>
      </c>
      <c r="E387">
        <v>26.2</v>
      </c>
      <c r="F387">
        <v>-1.5</v>
      </c>
      <c r="G387">
        <v>25.3</v>
      </c>
      <c r="H387">
        <v>6.7</v>
      </c>
      <c r="I387" t="s">
        <v>2389</v>
      </c>
      <c r="J387" s="36">
        <v>0.25</v>
      </c>
      <c r="K387" s="5" t="str">
        <f>RIGHTB(B387,1)</f>
        <v>S</v>
      </c>
      <c r="L387" s="5" t="str">
        <f>RIGHTB(C387,1)</f>
        <v>W</v>
      </c>
      <c r="M387" s="6">
        <f>IF(AND(K387="S",LEN(B387)&gt;4),-LEFT(B387,4),IF(AND(K387="S",LEN(B387)=4),-LEFT(B387,3),IF(AND(K387="N",LEN(B387)=4),LEFT(B387,3),LEFT(B387,4))))</f>
        <v>-31</v>
      </c>
      <c r="N387" s="6">
        <f>IF(AND(L387="W",LEN(C387)=6),-LEFT(C387,5), IF(AND(L387="W",LEN(C387)=5),-LEFT(C387,4), IF(AND(L387="W",LEN(C387)=4), -LEFT(C387,3), IF(AND(L387="E", LEN(C387)=6),LEFT(C387,5), IF(AND(L387="E",LEN(C387)=5), LEFT(C387,4), IF(AND(L387="E",LEN(C387)=4),LEFT(C387,3) ))))))</f>
        <v>-90.3</v>
      </c>
      <c r="O387">
        <f>(F387^2+G387^2+H387^2)^0.5</f>
        <v>26.215072000664044</v>
      </c>
      <c r="P387">
        <f>ATAN((R387^2+S387^2)^0.5/T387)/$AB$1</f>
        <v>16.542041569006379</v>
      </c>
      <c r="Q387">
        <f>ATAN2(R387,S387)/$AB$1+180</f>
        <v>12.633390063375828</v>
      </c>
      <c r="R387">
        <f>-F387*SIN(M387*$AB$1)*COS(N387*$AB$1)-G387*SIN($AB$1*M387)*SIN($AB$1*N387)+H387*COS($AB$1*M387)</f>
        <v>-7.2832186807046577</v>
      </c>
      <c r="S387">
        <f>-F387*SIN($AB$1*N387)+G387*COS($AB$1*N387)</f>
        <v>-1.6324493221667522</v>
      </c>
      <c r="T387">
        <f>-F387*COS($AB$1*M387)*COS(N387*$AB$1)-G387*COS($AB$1*M387)*SIN($AB$1*N387)-H387*SIN($AB$1*M387)</f>
        <v>25.130058393477562</v>
      </c>
      <c r="W387">
        <f t="shared" si="10"/>
        <v>1</v>
      </c>
    </row>
    <row r="388" spans="1:23">
      <c r="A388" t="s">
        <v>2388</v>
      </c>
      <c r="B388" t="s">
        <v>968</v>
      </c>
      <c r="C388" t="s">
        <v>969</v>
      </c>
      <c r="I388" t="s">
        <v>2389</v>
      </c>
      <c r="J388" s="36">
        <v>0.25</v>
      </c>
      <c r="K388" s="5" t="str">
        <f>RIGHTB(B388,1)</f>
        <v>N</v>
      </c>
      <c r="L388" s="5" t="str">
        <f>RIGHTB(C388,1)</f>
        <v>E</v>
      </c>
      <c r="M388" s="6" t="str">
        <f>IF(AND(K388="S",LEN(B388)&gt;4),-LEFT(B388,4),IF(AND(K388="S",LEN(B388)=4),-LEFT(B388,3),IF(AND(K388="N",LEN(B388)=4),LEFT(B388,3),LEFT(B388,4))))</f>
        <v>13.5</v>
      </c>
      <c r="N388" s="6" t="str">
        <f>IF(AND(L388="W",LEN(C388)=6),-LEFT(C388,5), IF(AND(L388="W",LEN(C388)=5),-LEFT(C388,4), IF(AND(L388="W",LEN(C388)=4), -LEFT(C388,3), IF(AND(L388="E", LEN(C388)=6),LEFT(C388,5), IF(AND(L388="E",LEN(C388)=5), LEFT(C388,4), IF(AND(L388="E",LEN(C388)=4),LEFT(C388,3) ))))))</f>
        <v>73.1</v>
      </c>
      <c r="O388">
        <f>(F388^2+G388^2+H388^2)^0.5</f>
        <v>0</v>
      </c>
      <c r="P388" t="e">
        <f>ATAN((R388^2+S388^2)^0.5/T388)/$AB$1</f>
        <v>#DIV/0!</v>
      </c>
      <c r="Q388" t="e">
        <f>ATAN2(R388,S388)/$AB$1+180</f>
        <v>#DIV/0!</v>
      </c>
      <c r="R388">
        <f>-F388*SIN(M388*$AB$1)*COS(N388*$AB$1)-G388*SIN($AB$1*M388)*SIN($AB$1*N388)+H388*COS($AB$1*M388)</f>
        <v>0</v>
      </c>
      <c r="S388">
        <f>-F388*SIN($AB$1*N388)+G388*COS($AB$1*N388)</f>
        <v>0</v>
      </c>
      <c r="T388">
        <f>-F388*COS($AB$1*M388)*COS(N388*$AB$1)-G388*COS($AB$1*M388)*SIN($AB$1*N388)-H388*SIN($AB$1*M388)</f>
        <v>0</v>
      </c>
      <c r="W388">
        <f t="shared" si="10"/>
        <v>0</v>
      </c>
    </row>
    <row r="389" spans="1:23">
      <c r="A389" t="s">
        <v>2290</v>
      </c>
      <c r="B389" t="s">
        <v>379</v>
      </c>
      <c r="C389" t="s">
        <v>380</v>
      </c>
      <c r="I389" t="s">
        <v>1789</v>
      </c>
      <c r="J389" s="36">
        <v>0.25</v>
      </c>
      <c r="K389" s="5" t="str">
        <f>RIGHTB(B389,1)</f>
        <v>N</v>
      </c>
      <c r="L389" s="5" t="str">
        <f>RIGHTB(C389,1)</f>
        <v>W</v>
      </c>
      <c r="M389" s="6" t="str">
        <f>IF(AND(K389="S",LEN(B389)&gt;4),-LEFT(B389,4),IF(AND(K389="S",LEN(B389)=4),-LEFT(B389,3),IF(AND(K389="N",LEN(B389)=4),LEFT(B389,3),LEFT(B389,4))))</f>
        <v>28.0</v>
      </c>
      <c r="N389" s="6">
        <f>IF(AND(L389="W",LEN(C389)=6),-LEFT(C389,5), IF(AND(L389="W",LEN(C389)=5),-LEFT(C389,4), IF(AND(L389="W",LEN(C389)=4), -LEFT(C389,3), IF(AND(L389="E", LEN(C389)=6),LEFT(C389,5), IF(AND(L389="E",LEN(C389)=5), LEFT(C389,4), IF(AND(L389="E",LEN(C389)=4),LEFT(C389,3) ))))))</f>
        <v>-41.5</v>
      </c>
      <c r="O389">
        <f>(F389^2+G389^2+H389^2)^0.5</f>
        <v>0</v>
      </c>
      <c r="P389" t="e">
        <f>ATAN((R389^2+S389^2)^0.5/T389)/$AB$1</f>
        <v>#DIV/0!</v>
      </c>
      <c r="Q389" t="e">
        <f>ATAN2(R389,S389)/$AB$1+180</f>
        <v>#DIV/0!</v>
      </c>
      <c r="R389">
        <f>-F389*SIN(M389*$AB$1)*COS(N389*$AB$1)-G389*SIN($AB$1*M389)*SIN($AB$1*N389)+H389*COS($AB$1*M389)</f>
        <v>0</v>
      </c>
      <c r="S389">
        <f>-F389*SIN($AB$1*N389)+G389*COS($AB$1*N389)</f>
        <v>0</v>
      </c>
      <c r="T389">
        <f>-F389*COS($AB$1*M389)*COS(N389*$AB$1)-G389*COS($AB$1*M389)*SIN($AB$1*N389)-H389*SIN($AB$1*M389)</f>
        <v>0</v>
      </c>
      <c r="W389">
        <f t="shared" si="10"/>
        <v>0</v>
      </c>
    </row>
    <row r="390" spans="1:23">
      <c r="A390" t="s">
        <v>2219</v>
      </c>
      <c r="I390" t="s">
        <v>1789</v>
      </c>
      <c r="J390" s="36">
        <v>0.25</v>
      </c>
      <c r="K390" s="5" t="str">
        <f>RIGHTB(B390,1)</f>
        <v/>
      </c>
      <c r="L390" s="5" t="str">
        <f>RIGHTB(C390,1)</f>
        <v/>
      </c>
      <c r="M390" s="6" t="str">
        <f>IF(AND(K390="S",LEN(B390)&gt;4),-LEFT(B390,4),IF(AND(K390="S",LEN(B390)=4),-LEFT(B390,3),IF(AND(K390="N",LEN(B390)=4),LEFT(B390,3),LEFT(B390,4))))</f>
        <v/>
      </c>
      <c r="N390" s="6" t="b">
        <f>IF(AND(L390="W",LEN(C390)=6),-LEFT(C390,5), IF(AND(L390="W",LEN(C390)=5),-LEFT(C390,4), IF(AND(L390="W",LEN(C390)=4), -LEFT(C390,3), IF(AND(L390="E", LEN(C390)=6),LEFT(C390,5), IF(AND(L390="E",LEN(C390)=5), LEFT(C390,4), IF(AND(L390="E",LEN(C390)=4),LEFT(C390,3) ))))))</f>
        <v>0</v>
      </c>
      <c r="O390">
        <f>(F390^2+G390^2+H390^2)^0.5</f>
        <v>0</v>
      </c>
      <c r="P390" t="e">
        <f>ATAN((R390^2+S390^2)^0.5/T390)/$AB$1</f>
        <v>#VALUE!</v>
      </c>
      <c r="Q390" t="e">
        <f>ATAN2(R390,S390)/$AB$1+180</f>
        <v>#VALUE!</v>
      </c>
      <c r="R390" t="e">
        <f>-F390*SIN(M390*$AB$1)*COS(N390*$AB$1)-G390*SIN($AB$1*M390)*SIN($AB$1*N390)+H390*COS($AB$1*M390)</f>
        <v>#VALUE!</v>
      </c>
      <c r="S390">
        <f>-F390*SIN($AB$1*N390)+G390*COS($AB$1*N390)</f>
        <v>0</v>
      </c>
      <c r="T390" t="e">
        <f>-F390*COS($AB$1*M390)*COS(N390*$AB$1)-G390*COS($AB$1*M390)*SIN($AB$1*N390)-H390*SIN($AB$1*M390)</f>
        <v>#VALUE!</v>
      </c>
      <c r="W390">
        <f t="shared" si="10"/>
        <v>0</v>
      </c>
    </row>
    <row r="391" spans="1:23">
      <c r="A391" t="s">
        <v>2216</v>
      </c>
      <c r="B391" t="s">
        <v>276</v>
      </c>
      <c r="C391" t="s">
        <v>277</v>
      </c>
      <c r="I391" t="s">
        <v>1789</v>
      </c>
      <c r="J391" s="36">
        <v>0.25</v>
      </c>
      <c r="K391" s="5" t="str">
        <f>RIGHTB(B391,1)</f>
        <v>N</v>
      </c>
      <c r="L391" s="5" t="str">
        <f>RIGHTB(C391,1)</f>
        <v>W</v>
      </c>
      <c r="M391" s="6" t="str">
        <f>IF(AND(K391="S",LEN(B391)&gt;4),-LEFT(B391,4),IF(AND(K391="S",LEN(B391)=4),-LEFT(B391,3),IF(AND(K391="N",LEN(B391)=4),LEFT(B391,3),LEFT(B391,4))))</f>
        <v>52.8</v>
      </c>
      <c r="N391" s="6">
        <f>IF(AND(L391="W",LEN(C391)=6),-LEFT(C391,5), IF(AND(L391="W",LEN(C391)=5),-LEFT(C391,4), IF(AND(L391="W",LEN(C391)=4), -LEFT(C391,3), IF(AND(L391="E", LEN(C391)=6),LEFT(C391,5), IF(AND(L391="E",LEN(C391)=5), LEFT(C391,4), IF(AND(L391="E",LEN(C391)=4),LEFT(C391,3) ))))))</f>
        <v>-146.5</v>
      </c>
      <c r="O391">
        <f>(F391^2+G391^2+H391^2)^0.5</f>
        <v>0</v>
      </c>
      <c r="P391" t="e">
        <f>ATAN((R391^2+S391^2)^0.5/T391)/$AB$1</f>
        <v>#DIV/0!</v>
      </c>
      <c r="Q391" t="e">
        <f>ATAN2(R391,S391)/$AB$1+180</f>
        <v>#DIV/0!</v>
      </c>
      <c r="R391">
        <f>-F391*SIN(M391*$AB$1)*COS(N391*$AB$1)-G391*SIN($AB$1*M391)*SIN($AB$1*N391)+H391*COS($AB$1*M391)</f>
        <v>0</v>
      </c>
      <c r="S391">
        <f>-F391*SIN($AB$1*N391)+G391*COS($AB$1*N391)</f>
        <v>0</v>
      </c>
      <c r="T391">
        <f>-F391*COS($AB$1*M391)*COS(N391*$AB$1)-G391*COS($AB$1*M391)*SIN($AB$1*N391)-H391*SIN($AB$1*M391)</f>
        <v>0</v>
      </c>
      <c r="W391">
        <f t="shared" si="10"/>
        <v>0</v>
      </c>
    </row>
    <row r="392" spans="1:23">
      <c r="A392" t="s">
        <v>2187</v>
      </c>
      <c r="B392" t="s">
        <v>239</v>
      </c>
      <c r="C392" t="s">
        <v>240</v>
      </c>
      <c r="D392">
        <v>50</v>
      </c>
      <c r="I392" t="s">
        <v>2188</v>
      </c>
      <c r="J392" s="36">
        <v>0.25</v>
      </c>
      <c r="K392" s="5" t="str">
        <f>RIGHTB(B392,1)</f>
        <v>N</v>
      </c>
      <c r="L392" s="5" t="str">
        <f>RIGHTB(C392,1)</f>
        <v>E</v>
      </c>
      <c r="M392" s="6" t="str">
        <f>IF(AND(K392="S",LEN(B392)&gt;4),-LEFT(B392,4),IF(AND(K392="S",LEN(B392)=4),-LEFT(B392,3),IF(AND(K392="N",LEN(B392)=4),LEFT(B392,3),LEFT(B392,4))))</f>
        <v>1.9</v>
      </c>
      <c r="N392" s="6" t="str">
        <f>IF(AND(L392="W",LEN(C392)=6),-LEFT(C392,5), IF(AND(L392="W",LEN(C392)=5),-LEFT(C392,4), IF(AND(L392="W",LEN(C392)=4), -LEFT(C392,3), IF(AND(L392="E", LEN(C392)=6),LEFT(C392,5), IF(AND(L392="E",LEN(C392)=5), LEFT(C392,4), IF(AND(L392="E",LEN(C392)=4),LEFT(C392,3) ))))))</f>
        <v>143.3</v>
      </c>
      <c r="O392">
        <f>(F392^2+G392^2+H392^2)^0.5</f>
        <v>0</v>
      </c>
      <c r="P392" t="e">
        <f>ATAN((R392^2+S392^2)^0.5/T392)/$AB$1</f>
        <v>#DIV/0!</v>
      </c>
      <c r="Q392" t="e">
        <f>ATAN2(R392,S392)/$AB$1+180</f>
        <v>#DIV/0!</v>
      </c>
      <c r="R392">
        <f>-F392*SIN(M392*$AB$1)*COS(N392*$AB$1)-G392*SIN($AB$1*M392)*SIN($AB$1*N392)+H392*COS($AB$1*M392)</f>
        <v>0</v>
      </c>
      <c r="S392">
        <f>-F392*SIN($AB$1*N392)+G392*COS($AB$1*N392)</f>
        <v>0</v>
      </c>
      <c r="T392">
        <f>-F392*COS($AB$1*M392)*COS(N392*$AB$1)-G392*COS($AB$1*M392)*SIN($AB$1*N392)-H392*SIN($AB$1*M392)</f>
        <v>0</v>
      </c>
      <c r="W392">
        <f t="shared" si="10"/>
        <v>0</v>
      </c>
    </row>
    <row r="393" spans="1:23">
      <c r="A393" t="s">
        <v>1788</v>
      </c>
      <c r="B393" t="s">
        <v>758</v>
      </c>
      <c r="C393" t="s">
        <v>759</v>
      </c>
      <c r="D393">
        <v>48</v>
      </c>
      <c r="I393" t="s">
        <v>1789</v>
      </c>
      <c r="J393" s="36">
        <v>0.25</v>
      </c>
      <c r="K393" s="5" t="str">
        <f>RIGHTB(B393,1)</f>
        <v>N</v>
      </c>
      <c r="L393" s="5" t="str">
        <f>RIGHTB(C393,1)</f>
        <v>W</v>
      </c>
      <c r="M393" s="6" t="str">
        <f>IF(AND(K393="S",LEN(B393)&gt;4),-LEFT(B393,4),IF(AND(K393="S",LEN(B393)=4),-LEFT(B393,3),IF(AND(K393="N",LEN(B393)=4),LEFT(B393,3),LEFT(B393,4))))</f>
        <v>30.0</v>
      </c>
      <c r="N393" s="6">
        <f>IF(AND(L393="W",LEN(C393)=6),-LEFT(C393,5), IF(AND(L393="W",LEN(C393)=5),-LEFT(C393,4), IF(AND(L393="W",LEN(C393)=4), -LEFT(C393,3), IF(AND(L393="E", LEN(C393)=6),LEFT(C393,5), IF(AND(L393="E",LEN(C393)=5), LEFT(C393,4), IF(AND(L393="E",LEN(C393)=4),LEFT(C393,3) ))))))</f>
        <v>-71.900000000000006</v>
      </c>
      <c r="O393">
        <f>(F393^2+G393^2+H393^2)^0.5</f>
        <v>0</v>
      </c>
      <c r="P393" t="e">
        <f>ATAN((R393^2+S393^2)^0.5/T393)/$AB$1</f>
        <v>#DIV/0!</v>
      </c>
      <c r="Q393" t="e">
        <f>ATAN2(R393,S393)/$AB$1+180</f>
        <v>#DIV/0!</v>
      </c>
      <c r="R393">
        <f>-F393*SIN(M393*$AB$1)*COS(N393*$AB$1)-G393*SIN($AB$1*M393)*SIN($AB$1*N393)+H393*COS($AB$1*M393)</f>
        <v>0</v>
      </c>
      <c r="S393">
        <f>-F393*SIN($AB$1*N393)+G393*COS($AB$1*N393)</f>
        <v>0</v>
      </c>
      <c r="T393">
        <f>-F393*COS($AB$1*M393)*COS(N393*$AB$1)-G393*COS($AB$1*M393)*SIN($AB$1*N393)-H393*SIN($AB$1*M393)</f>
        <v>0</v>
      </c>
      <c r="W393">
        <f t="shared" ref="W393:W424" si="11">IF(O393&lt;&gt;0,1,0)</f>
        <v>0</v>
      </c>
    </row>
    <row r="394" spans="1:23">
      <c r="A394" t="s">
        <v>2323</v>
      </c>
      <c r="B394" t="s">
        <v>426</v>
      </c>
      <c r="C394" t="s">
        <v>427</v>
      </c>
      <c r="D394">
        <v>32</v>
      </c>
      <c r="E394">
        <v>13.4</v>
      </c>
      <c r="F394">
        <v>-3.3</v>
      </c>
      <c r="G394">
        <v>-12.8</v>
      </c>
      <c r="H394">
        <v>-1.9</v>
      </c>
      <c r="I394" t="s">
        <v>1698</v>
      </c>
      <c r="J394" s="36">
        <v>0.24</v>
      </c>
      <c r="K394" s="5" t="str">
        <f>RIGHTB(B394,1)</f>
        <v>N</v>
      </c>
      <c r="L394" s="5" t="str">
        <f>RIGHTB(C394,1)</f>
        <v>E</v>
      </c>
      <c r="M394" s="6" t="str">
        <f>IF(AND(K394="S",LEN(B394)&gt;4),-LEFT(B394,4),IF(AND(K394="S",LEN(B394)=4),-LEFT(B394,3),IF(AND(K394="N",LEN(B394)=4),LEFT(B394,3),LEFT(B394,4))))</f>
        <v>45.4</v>
      </c>
      <c r="N394" s="6" t="str">
        <f>IF(AND(L394="W",LEN(C394)=6),-LEFT(C394,5), IF(AND(L394="W",LEN(C394)=5),-LEFT(C394,4), IF(AND(L394="W",LEN(C394)=4), -LEFT(C394,3), IF(AND(L394="E", LEN(C394)=6),LEFT(C394,5), IF(AND(L394="E",LEN(C394)=5), LEFT(C394,4), IF(AND(L394="E",LEN(C394)=4),LEFT(C394,3) ))))))</f>
        <v>53.5</v>
      </c>
      <c r="O394">
        <f>(F394^2+G394^2+H394^2)^0.5</f>
        <v>13.354400023962141</v>
      </c>
      <c r="P394">
        <f>ATAN((R394^2+S394^2)^0.5/T394)/$AB$1</f>
        <v>41.797150288448869</v>
      </c>
      <c r="Q394">
        <f>ATAN2(R394,S394)/$AB$1+180</f>
        <v>146.12549500223662</v>
      </c>
      <c r="R394">
        <f>-F394*SIN(M394*$AB$1)*COS(N394*$AB$1)-G394*SIN($AB$1*M394)*SIN($AB$1*N394)+H394*COS($AB$1*M394)</f>
        <v>7.3898538265144822</v>
      </c>
      <c r="S394">
        <f>-F394*SIN($AB$1*N394)+G394*COS($AB$1*N394)</f>
        <v>-4.9610040307073477</v>
      </c>
      <c r="T394">
        <f>-F394*COS($AB$1*M394)*COS(N394*$AB$1)-G394*COS($AB$1*M394)*SIN($AB$1*N394)-H394*SIN($AB$1*M394)</f>
        <v>9.9558274106201097</v>
      </c>
      <c r="W394">
        <f t="shared" si="11"/>
        <v>1</v>
      </c>
    </row>
    <row r="395" spans="1:23">
      <c r="A395" t="s">
        <v>2295</v>
      </c>
      <c r="I395" t="s">
        <v>1776</v>
      </c>
      <c r="J395" s="36">
        <v>0.24</v>
      </c>
      <c r="K395" s="5" t="str">
        <f>RIGHTB(B395,1)</f>
        <v/>
      </c>
      <c r="L395" s="5" t="str">
        <f>RIGHTB(C395,1)</f>
        <v/>
      </c>
      <c r="M395" s="6" t="str">
        <f>IF(AND(K395="S",LEN(B395)&gt;4),-LEFT(B395,4),IF(AND(K395="S",LEN(B395)=4),-LEFT(B395,3),IF(AND(K395="N",LEN(B395)=4),LEFT(B395,3),LEFT(B395,4))))</f>
        <v/>
      </c>
      <c r="N395" s="6" t="b">
        <f>IF(AND(L395="W",LEN(C395)=6),-LEFT(C395,5), IF(AND(L395="W",LEN(C395)=5),-LEFT(C395,4), IF(AND(L395="W",LEN(C395)=4), -LEFT(C395,3), IF(AND(L395="E", LEN(C395)=6),LEFT(C395,5), IF(AND(L395="E",LEN(C395)=5), LEFT(C395,4), IF(AND(L395="E",LEN(C395)=4),LEFT(C395,3) ))))))</f>
        <v>0</v>
      </c>
      <c r="O395">
        <f>(F395^2+G395^2+H395^2)^0.5</f>
        <v>0</v>
      </c>
      <c r="P395" t="e">
        <f>ATAN((R395^2+S395^2)^0.5/T395)/$AB$1</f>
        <v>#VALUE!</v>
      </c>
      <c r="Q395" t="e">
        <f>ATAN2(R395,S395)/$AB$1+180</f>
        <v>#VALUE!</v>
      </c>
      <c r="R395" t="e">
        <f>-F395*SIN(M395*$AB$1)*COS(N395*$AB$1)-G395*SIN($AB$1*M395)*SIN($AB$1*N395)+H395*COS($AB$1*M395)</f>
        <v>#VALUE!</v>
      </c>
      <c r="S395">
        <f>-F395*SIN($AB$1*N395)+G395*COS($AB$1*N395)</f>
        <v>0</v>
      </c>
      <c r="T395" t="e">
        <f>-F395*COS($AB$1*M395)*COS(N395*$AB$1)-G395*COS($AB$1*M395)*SIN($AB$1*N395)-H395*SIN($AB$1*M395)</f>
        <v>#VALUE!</v>
      </c>
      <c r="W395">
        <f t="shared" si="11"/>
        <v>0</v>
      </c>
    </row>
    <row r="396" spans="1:23">
      <c r="A396" t="s">
        <v>1607</v>
      </c>
      <c r="B396" t="s">
        <v>64</v>
      </c>
      <c r="C396" t="s">
        <v>65</v>
      </c>
      <c r="D396">
        <v>37</v>
      </c>
      <c r="E396">
        <v>16.2</v>
      </c>
      <c r="F396">
        <v>-5.2</v>
      </c>
      <c r="G396">
        <v>-15.1</v>
      </c>
      <c r="H396">
        <v>2.6</v>
      </c>
      <c r="I396" t="s">
        <v>1991</v>
      </c>
      <c r="J396" s="36">
        <v>0.24</v>
      </c>
      <c r="K396" s="5" t="str">
        <f>RIGHTB(B396,1)</f>
        <v>N</v>
      </c>
      <c r="L396" s="5" t="str">
        <f>RIGHTB(C396,1)</f>
        <v>E</v>
      </c>
      <c r="M396" s="6" t="str">
        <f>IF(AND(K396="S",LEN(B396)&gt;4),-LEFT(B396,4),IF(AND(K396="S",LEN(B396)=4),-LEFT(B396,3),IF(AND(K396="N",LEN(B396)=4),LEFT(B396,3),LEFT(B396,4))))</f>
        <v>2.9</v>
      </c>
      <c r="N396" s="6" t="str">
        <f>IF(AND(L396="W",LEN(C396)=6),-LEFT(C396,5), IF(AND(L396="W",LEN(C396)=5),-LEFT(C396,4), IF(AND(L396="W",LEN(C396)=4), -LEFT(C396,3), IF(AND(L396="E", LEN(C396)=6),LEFT(C396,5), IF(AND(L396="E",LEN(C396)=5), LEFT(C396,4), IF(AND(L396="E",LEN(C396)=4),LEFT(C396,3) ))))))</f>
        <v>64.4</v>
      </c>
      <c r="O396">
        <f>(F396^2+G396^2+H396^2)^0.5</f>
        <v>16.180543872194161</v>
      </c>
      <c r="P396">
        <f>ATAN((R396^2+S396^2)^0.5/T396)/$AB$1</f>
        <v>13.812200322125317</v>
      </c>
      <c r="Q396">
        <f>ATAN2(R396,S396)/$AB$1+180</f>
        <v>151.63953974824821</v>
      </c>
      <c r="R396">
        <f>-F396*SIN(M396*$AB$1)*COS(N396*$AB$1)-G396*SIN($AB$1*M396)*SIN($AB$1*N396)+H396*COS($AB$1*M396)</f>
        <v>3.3993028887297392</v>
      </c>
      <c r="S396">
        <f>-F396*SIN($AB$1*N396)+G396*COS($AB$1*N396)</f>
        <v>-1.8349656701130019</v>
      </c>
      <c r="T396">
        <f>-F396*COS($AB$1*M396)*COS(N396*$AB$1)-G396*COS($AB$1*M396)*SIN($AB$1*N396)-H396*SIN($AB$1*M396)</f>
        <v>15.712658618457297</v>
      </c>
      <c r="W396">
        <f t="shared" si="11"/>
        <v>1</v>
      </c>
    </row>
    <row r="397" spans="1:23">
      <c r="A397" t="s">
        <v>2043</v>
      </c>
      <c r="B397" t="s">
        <v>921</v>
      </c>
      <c r="C397" t="s">
        <v>922</v>
      </c>
      <c r="D397">
        <v>26.3</v>
      </c>
      <c r="I397" t="s">
        <v>1991</v>
      </c>
      <c r="J397" s="36">
        <v>0.24</v>
      </c>
      <c r="K397" s="5" t="str">
        <f>RIGHTB(B397,1)</f>
        <v>N</v>
      </c>
      <c r="L397" s="5" t="str">
        <f>RIGHTB(C397,1)</f>
        <v>E</v>
      </c>
      <c r="M397" s="6" t="str">
        <f>IF(AND(K397="S",LEN(B397)&gt;4),-LEFT(B397,4),IF(AND(K397="S",LEN(B397)=4),-LEFT(B397,3),IF(AND(K397="N",LEN(B397)=4),LEFT(B397,3),LEFT(B397,4))))</f>
        <v>76.6</v>
      </c>
      <c r="N397" s="6" t="str">
        <f>IF(AND(L397="W",LEN(C397)=6),-LEFT(C397,5), IF(AND(L397="W",LEN(C397)=5),-LEFT(C397,4), IF(AND(L397="W",LEN(C397)=4), -LEFT(C397,3), IF(AND(L397="E", LEN(C397)=6),LEFT(C397,5), IF(AND(L397="E",LEN(C397)=5), LEFT(C397,4), IF(AND(L397="E",LEN(C397)=4),LEFT(C397,3) ))))))</f>
        <v>96.3</v>
      </c>
      <c r="O397">
        <f>(F397^2+G397^2+H397^2)^0.5</f>
        <v>0</v>
      </c>
      <c r="P397" t="e">
        <f>ATAN((R397^2+S397^2)^0.5/T397)/$AB$1</f>
        <v>#DIV/0!</v>
      </c>
      <c r="Q397" t="e">
        <f>ATAN2(R397,S397)/$AB$1+180</f>
        <v>#DIV/0!</v>
      </c>
      <c r="R397">
        <f>-F397*SIN(M397*$AB$1)*COS(N397*$AB$1)-G397*SIN($AB$1*M397)*SIN($AB$1*N397)+H397*COS($AB$1*M397)</f>
        <v>0</v>
      </c>
      <c r="S397">
        <f>-F397*SIN($AB$1*N397)+G397*COS($AB$1*N397)</f>
        <v>0</v>
      </c>
      <c r="T397">
        <f>-F397*COS($AB$1*M397)*COS(N397*$AB$1)-G397*COS($AB$1*M397)*SIN($AB$1*N397)-H397*SIN($AB$1*M397)</f>
        <v>0</v>
      </c>
      <c r="W397">
        <f t="shared" si="11"/>
        <v>0</v>
      </c>
    </row>
    <row r="398" spans="1:23">
      <c r="A398" t="s">
        <v>1990</v>
      </c>
      <c r="B398" t="s">
        <v>651</v>
      </c>
      <c r="C398" t="s">
        <v>652</v>
      </c>
      <c r="D398">
        <v>37</v>
      </c>
      <c r="I398" t="s">
        <v>1991</v>
      </c>
      <c r="J398" s="36">
        <v>0.24</v>
      </c>
      <c r="K398" s="5" t="str">
        <f>RIGHTB(B398,1)</f>
        <v>S</v>
      </c>
      <c r="L398" s="5" t="str">
        <f>RIGHTB(C398,1)</f>
        <v>E</v>
      </c>
      <c r="M398" s="6">
        <f>IF(AND(K398="S",LEN(B398)&gt;4),-LEFT(B398,4),IF(AND(K398="S",LEN(B398)=4),-LEFT(B398,3),IF(AND(K398="N",LEN(B398)=4),LEFT(B398,3),LEFT(B398,4))))</f>
        <v>-41.4</v>
      </c>
      <c r="N398" s="6" t="str">
        <f>IF(AND(L398="W",LEN(C398)=6),-LEFT(C398,5), IF(AND(L398="W",LEN(C398)=5),-LEFT(C398,4), IF(AND(L398="W",LEN(C398)=4), -LEFT(C398,3), IF(AND(L398="E", LEN(C398)=6),LEFT(C398,5), IF(AND(L398="E",LEN(C398)=5), LEFT(C398,4), IF(AND(L398="E",LEN(C398)=4),LEFT(C398,3) ))))))</f>
        <v>33.0</v>
      </c>
      <c r="O398">
        <f>(F398^2+G398^2+H398^2)^0.5</f>
        <v>0</v>
      </c>
      <c r="P398" t="e">
        <f>ATAN((R398^2+S398^2)^0.5/T398)/$AB$1</f>
        <v>#DIV/0!</v>
      </c>
      <c r="Q398" t="e">
        <f>ATAN2(R398,S398)/$AB$1+180</f>
        <v>#DIV/0!</v>
      </c>
      <c r="R398">
        <f>-F398*SIN(M398*$AB$1)*COS(N398*$AB$1)-G398*SIN($AB$1*M398)*SIN($AB$1*N398)+H398*COS($AB$1*M398)</f>
        <v>0</v>
      </c>
      <c r="S398">
        <f>-F398*SIN($AB$1*N398)+G398*COS($AB$1*N398)</f>
        <v>0</v>
      </c>
      <c r="T398">
        <f>-F398*COS($AB$1*M398)*COS(N398*$AB$1)-G398*COS($AB$1*M398)*SIN($AB$1*N398)-H398*SIN($AB$1*M398)</f>
        <v>0</v>
      </c>
      <c r="W398">
        <f t="shared" si="11"/>
        <v>0</v>
      </c>
    </row>
    <row r="399" spans="1:23">
      <c r="A399" t="s">
        <v>1579</v>
      </c>
      <c r="B399" t="s">
        <v>609</v>
      </c>
      <c r="C399" t="s">
        <v>556</v>
      </c>
      <c r="D399">
        <v>54</v>
      </c>
      <c r="E399">
        <v>18.3</v>
      </c>
      <c r="F399">
        <v>3.5</v>
      </c>
      <c r="G399">
        <v>-16.2</v>
      </c>
      <c r="H399">
        <v>7.7</v>
      </c>
      <c r="I399" t="s">
        <v>1698</v>
      </c>
      <c r="J399" s="36">
        <v>0.24</v>
      </c>
      <c r="K399" s="5" t="str">
        <f>RIGHTB(B399,1)</f>
        <v>S</v>
      </c>
      <c r="L399" s="5" t="str">
        <f>RIGHTB(C399,1)</f>
        <v>E</v>
      </c>
      <c r="M399" s="6">
        <f>IF(AND(K399="S",LEN(B399)&gt;4),-LEFT(B399,4),IF(AND(K399="S",LEN(B399)=4),-LEFT(B399,3),IF(AND(K399="N",LEN(B399)=4),LEFT(B399,3),LEFT(B399,4))))</f>
        <v>-3.5</v>
      </c>
      <c r="N399" s="6" t="str">
        <f>IF(AND(L399="W",LEN(C399)=6),-LEFT(C399,5), IF(AND(L399="W",LEN(C399)=5),-LEFT(C399,4), IF(AND(L399="W",LEN(C399)=4), -LEFT(C399,3), IF(AND(L399="E", LEN(C399)=6),LEFT(C399,5), IF(AND(L399="E",LEN(C399)=5), LEFT(C399,4), IF(AND(L399="E",LEN(C399)=4),LEFT(C399,3) ))))))</f>
        <v>44.6</v>
      </c>
      <c r="O399">
        <f>(F399^2+G399^2+H399^2)^0.5</f>
        <v>18.275119698650403</v>
      </c>
      <c r="P399">
        <f>ATAN((R399^2+S399^2)^0.5/T399)/$AB$1</f>
        <v>59.277898224243287</v>
      </c>
      <c r="Q399">
        <f>ATAN2(R399,S399)/$AB$1+180</f>
        <v>117.04515005506036</v>
      </c>
      <c r="R399">
        <f>-F399*SIN(M399*$AB$1)*COS(N399*$AB$1)-G399*SIN($AB$1*M399)*SIN($AB$1*N399)+H399*COS($AB$1*M399)</f>
        <v>7.1433566953207457</v>
      </c>
      <c r="S399">
        <f>-F399*SIN($AB$1*N399)+G399*COS($AB$1*N399)</f>
        <v>-13.992357630734841</v>
      </c>
      <c r="T399">
        <f>-F399*COS($AB$1*M399)*COS(N399*$AB$1)-G399*COS($AB$1*M399)*SIN($AB$1*N399)-H399*SIN($AB$1*M399)</f>
        <v>9.3362938608975181</v>
      </c>
      <c r="W399">
        <f t="shared" si="11"/>
        <v>1</v>
      </c>
    </row>
    <row r="400" spans="1:23">
      <c r="A400" t="s">
        <v>1948</v>
      </c>
      <c r="B400" t="s">
        <v>604</v>
      </c>
      <c r="C400" t="s">
        <v>605</v>
      </c>
      <c r="D400" s="35">
        <v>37</v>
      </c>
      <c r="I400" t="s">
        <v>1698</v>
      </c>
      <c r="J400" s="36">
        <v>0.24</v>
      </c>
      <c r="K400" s="5" t="str">
        <f>RIGHTB(B400,1)</f>
        <v>S</v>
      </c>
      <c r="L400" s="5" t="str">
        <f>RIGHTB(C400,1)</f>
        <v>W</v>
      </c>
      <c r="M400" s="6">
        <f>IF(AND(K400="S",LEN(B400)&gt;4),-LEFT(B400,4),IF(AND(K400="S",LEN(B400)=4),-LEFT(B400,3),IF(AND(K400="N",LEN(B400)=4),LEFT(B400,3),LEFT(B400,4))))</f>
        <v>-39.6</v>
      </c>
      <c r="N400" s="6">
        <f>IF(AND(L400="W",LEN(C400)=6),-LEFT(C400,5), IF(AND(L400="W",LEN(C400)=5),-LEFT(C400,4), IF(AND(L400="W",LEN(C400)=4), -LEFT(C400,3), IF(AND(L400="E", LEN(C400)=6),LEFT(C400,5), IF(AND(L400="E",LEN(C400)=5), LEFT(C400,4), IF(AND(L400="E",LEN(C400)=4),LEFT(C400,3) ))))))</f>
        <v>-16.3</v>
      </c>
      <c r="O400">
        <f>(F400^2+G400^2+H400^2)^0.5</f>
        <v>0</v>
      </c>
      <c r="P400" t="e">
        <f>ATAN((R400^2+S400^2)^0.5/T400)/$AB$1</f>
        <v>#DIV/0!</v>
      </c>
      <c r="Q400" t="e">
        <f>ATAN2(R400,S400)/$AB$1+180</f>
        <v>#DIV/0!</v>
      </c>
      <c r="R400">
        <f>-F400*SIN(M400*$AB$1)*COS(N400*$AB$1)-G400*SIN($AB$1*M400)*SIN($AB$1*N400)+H400*COS($AB$1*M400)</f>
        <v>0</v>
      </c>
      <c r="S400">
        <f>-F400*SIN($AB$1*N400)+G400*COS($AB$1*N400)</f>
        <v>0</v>
      </c>
      <c r="T400">
        <f>-F400*COS($AB$1*M400)*COS(N400*$AB$1)-G400*COS($AB$1*M400)*SIN($AB$1*N400)-H400*SIN($AB$1*M400)</f>
        <v>0</v>
      </c>
      <c r="W400">
        <f t="shared" si="11"/>
        <v>0</v>
      </c>
    </row>
    <row r="401" spans="1:23">
      <c r="A401" t="s">
        <v>1510</v>
      </c>
      <c r="B401" t="s">
        <v>739</v>
      </c>
      <c r="C401" t="s">
        <v>740</v>
      </c>
      <c r="D401">
        <v>30</v>
      </c>
      <c r="E401">
        <v>14.3</v>
      </c>
      <c r="F401">
        <v>-14.2</v>
      </c>
      <c r="G401">
        <v>1.9</v>
      </c>
      <c r="H401" t="s">
        <v>1775</v>
      </c>
      <c r="I401" t="s">
        <v>1776</v>
      </c>
      <c r="J401" s="36">
        <v>0.24</v>
      </c>
      <c r="K401" s="5" t="str">
        <f>RIGHTB(B401,1)</f>
        <v>N</v>
      </c>
      <c r="L401" s="5" t="str">
        <f>RIGHTB(C401,1)</f>
        <v>W</v>
      </c>
      <c r="M401" s="6" t="str">
        <f>IF(AND(K401="S",LEN(B401)&gt;4),-LEFT(B401,4),IF(AND(K401="S",LEN(B401)=4),-LEFT(B401,3),IF(AND(K401="N",LEN(B401)=4),LEFT(B401,3),LEFT(B401,4))))</f>
        <v>38.8</v>
      </c>
      <c r="N401" s="6">
        <f>IF(AND(L401="W",LEN(C401)=6),-LEFT(C401,5), IF(AND(L401="W",LEN(C401)=5),-LEFT(C401,4), IF(AND(L401="W",LEN(C401)=4), -LEFT(C401,3), IF(AND(L401="E", LEN(C401)=6),LEFT(C401,5), IF(AND(L401="E",LEN(C401)=5), LEFT(C401,4), IF(AND(L401="E",LEN(C401)=4),LEFT(C401,3) ))))))</f>
        <v>-51.3</v>
      </c>
      <c r="O401">
        <f>(F401^2+G401^2+H401^2)^0.5</f>
        <v>14.339107364128354</v>
      </c>
      <c r="P401">
        <f>ATAN((R401^2+S401^2)^0.5/T401)/$AB$1</f>
        <v>53.888434682697081</v>
      </c>
      <c r="Q401">
        <f>ATAN2(R401,S401)/$AB$1+180</f>
        <v>121.33831670776934</v>
      </c>
      <c r="R401">
        <f>-F401*SIN(M401*$AB$1)*COS(N401*$AB$1)-G401*SIN($AB$1*M401)*SIN($AB$1*N401)+H401*COS($AB$1*M401)</f>
        <v>6.0248044168715538</v>
      </c>
      <c r="S401">
        <f>-F401*SIN($AB$1*N401)+G401*COS($AB$1*N401)</f>
        <v>-9.8941507369012864</v>
      </c>
      <c r="T401">
        <f>-F401*COS($AB$1*M401)*COS(N401*$AB$1)-G401*COS($AB$1*M401)*SIN($AB$1*N401)-H401*SIN($AB$1*M401)</f>
        <v>8.4508882925950886</v>
      </c>
      <c r="W401">
        <f t="shared" si="11"/>
        <v>1</v>
      </c>
    </row>
    <row r="402" spans="1:23">
      <c r="A402" t="s">
        <v>1696</v>
      </c>
      <c r="B402" t="s">
        <v>239</v>
      </c>
      <c r="C402" t="s">
        <v>1697</v>
      </c>
      <c r="D402">
        <v>56.7</v>
      </c>
      <c r="E402">
        <v>18.2</v>
      </c>
      <c r="F402">
        <v>-12.4</v>
      </c>
      <c r="G402">
        <v>11.4</v>
      </c>
      <c r="H402">
        <v>6.9</v>
      </c>
      <c r="I402" t="s">
        <v>1698</v>
      </c>
      <c r="J402" s="36">
        <v>0.24</v>
      </c>
      <c r="K402" s="5" t="str">
        <f>RIGHTB(B402,1)</f>
        <v>N</v>
      </c>
      <c r="L402" s="5" t="str">
        <f>RIGHTB(C402,1)</f>
        <v>W</v>
      </c>
      <c r="M402" s="6" t="str">
        <f>IF(AND(K402="S",LEN(B402)&gt;4),-LEFT(B402,4),IF(AND(K402="S",LEN(B402)=4),-LEFT(B402,3),IF(AND(K402="N",LEN(B402)=4),LEFT(B402,3),LEFT(B402,4))))</f>
        <v>1.9</v>
      </c>
      <c r="N402" s="6">
        <f>IF(AND(L402="W",LEN(C402)=6),-LEFT(C402,5), IF(AND(L402="W",LEN(C402)=5),-LEFT(C402,4), IF(AND(L402="W",LEN(C402)=4), -LEFT(C402,3), IF(AND(L402="E", LEN(C402)=6),LEFT(C402,5), IF(AND(L402="E",LEN(C402)=5), LEFT(C402,4), IF(AND(L402="E",LEN(C402)=4),LEFT(C402,3) ))))))</f>
        <v>-20.6</v>
      </c>
      <c r="O402">
        <f>(F402^2+G402^2+H402^2)^0.5</f>
        <v>18.202472359545009</v>
      </c>
      <c r="P402">
        <f>ATAN((R402^2+S402^2)^0.5/T402)/$AB$1</f>
        <v>32.329909019805882</v>
      </c>
      <c r="Q402">
        <f>ATAN2(R402,S402)/$AB$1+180</f>
        <v>220.39287073873322</v>
      </c>
      <c r="R402">
        <f>-F402*SIN(M402*$AB$1)*COS(N402*$AB$1)-G402*SIN($AB$1*M402)*SIN($AB$1*N402)+H402*COS($AB$1*M402)</f>
        <v>7.414028476851791</v>
      </c>
      <c r="S402">
        <f>-F402*SIN($AB$1*N402)+G402*COS($AB$1*N402)</f>
        <v>6.3082422673664889</v>
      </c>
      <c r="T402">
        <f>-F402*COS($AB$1*M402)*COS(N402*$AB$1)-G402*COS($AB$1*M402)*SIN($AB$1*N402)-H402*SIN($AB$1*M402)</f>
        <v>15.380775703476132</v>
      </c>
      <c r="W402">
        <f t="shared" si="11"/>
        <v>1</v>
      </c>
    </row>
    <row r="403" spans="1:23">
      <c r="A403" t="s">
        <v>1653</v>
      </c>
      <c r="B403" t="s">
        <v>772</v>
      </c>
      <c r="C403" t="s">
        <v>457</v>
      </c>
      <c r="D403">
        <v>30</v>
      </c>
      <c r="E403">
        <v>17.100000000000001</v>
      </c>
      <c r="F403">
        <v>6</v>
      </c>
      <c r="G403">
        <v>-10.6</v>
      </c>
      <c r="H403">
        <v>12</v>
      </c>
      <c r="I403" t="s">
        <v>1799</v>
      </c>
      <c r="J403" s="36">
        <v>0.23</v>
      </c>
      <c r="K403" s="5" t="str">
        <f>RIGHTB(B403,1)</f>
        <v>S</v>
      </c>
      <c r="L403" s="5" t="str">
        <f>RIGHTB(C403,1)</f>
        <v>E</v>
      </c>
      <c r="M403" s="6">
        <f>IF(AND(K403="S",LEN(B403)&gt;4),-LEFT(B403,4),IF(AND(K403="S",LEN(B403)=4),-LEFT(B403,3),IF(AND(K403="N",LEN(B403)=4),LEFT(B403,3),LEFT(B403,4))))</f>
        <v>-35.1</v>
      </c>
      <c r="N403" s="6" t="str">
        <f>IF(AND(L403="W",LEN(C403)=6),-LEFT(C403,5), IF(AND(L403="W",LEN(C403)=5),-LEFT(C403,4), IF(AND(L403="W",LEN(C403)=4), -LEFT(C403,3), IF(AND(L403="E", LEN(C403)=6),LEFT(C403,5), IF(AND(L403="E",LEN(C403)=5), LEFT(C403,4), IF(AND(L403="E",LEN(C403)=4),LEFT(C403,3) ))))))</f>
        <v>33.4</v>
      </c>
      <c r="O403">
        <f>(F403^2+G403^2+H403^2)^0.5</f>
        <v>17.098537949193201</v>
      </c>
      <c r="P403">
        <f>ATAN((R403^2+S403^2)^0.5/T403)/$AB$1</f>
        <v>63.700029120244452</v>
      </c>
      <c r="Q403">
        <f>ATAN2(R403,S403)/$AB$1+180</f>
        <v>127.55358867207732</v>
      </c>
      <c r="R403">
        <f>-F403*SIN(M403*$AB$1)*COS(N403*$AB$1)-G403*SIN($AB$1*M403)*SIN($AB$1*N403)+H403*COS($AB$1*M403)</f>
        <v>9.3428372885568027</v>
      </c>
      <c r="S403">
        <f>-F403*SIN($AB$1*N403)+G403*COS($AB$1*N403)</f>
        <v>-12.152271791115846</v>
      </c>
      <c r="T403">
        <f>-F403*COS($AB$1*M403)*COS(N403*$AB$1)-G403*COS($AB$1*M403)*SIN($AB$1*N403)-H403*SIN($AB$1*M403)</f>
        <v>7.5758617803126951</v>
      </c>
      <c r="W403">
        <f t="shared" si="11"/>
        <v>1</v>
      </c>
    </row>
    <row r="404" spans="1:23">
      <c r="A404" t="s">
        <v>2638</v>
      </c>
      <c r="B404" t="s">
        <v>115</v>
      </c>
      <c r="C404" t="s">
        <v>1152</v>
      </c>
      <c r="I404" t="s">
        <v>1799</v>
      </c>
      <c r="J404" s="36">
        <v>0.23</v>
      </c>
      <c r="K404" s="5" t="str">
        <f>RIGHTB(B404,1)</f>
        <v>S</v>
      </c>
      <c r="L404" s="5" t="str">
        <f>RIGHTB(C404,1)</f>
        <v>E</v>
      </c>
      <c r="M404" s="6">
        <f>IF(AND(K404="S",LEN(B404)&gt;4),-LEFT(B404,4),IF(AND(K404="S",LEN(B404)=4),-LEFT(B404,3),IF(AND(K404="N",LEN(B404)=4),LEFT(B404,3),LEFT(B404,4))))</f>
        <v>-8.1</v>
      </c>
      <c r="N404" s="6" t="str">
        <f>IF(AND(L404="W",LEN(C404)=6),-LEFT(C404,5), IF(AND(L404="W",LEN(C404)=5),-LEFT(C404,4), IF(AND(L404="W",LEN(C404)=4), -LEFT(C404,3), IF(AND(L404="E", LEN(C404)=6),LEFT(C404,5), IF(AND(L404="E",LEN(C404)=5), LEFT(C404,4), IF(AND(L404="E",LEN(C404)=4),LEFT(C404,3) ))))))</f>
        <v>75.4</v>
      </c>
      <c r="O404">
        <f>(F404^2+G404^2+H404^2)^0.5</f>
        <v>0</v>
      </c>
      <c r="P404" t="e">
        <f>ATAN((R404^2+S404^2)^0.5/T404)/$AB$1</f>
        <v>#DIV/0!</v>
      </c>
      <c r="Q404" t="e">
        <f>ATAN2(R404,S404)/$AB$1+180</f>
        <v>#DIV/0!</v>
      </c>
      <c r="R404">
        <f>-F404*SIN(M404*$AB$1)*COS(N404*$AB$1)-G404*SIN($AB$1*M404)*SIN($AB$1*N404)+H404*COS($AB$1*M404)</f>
        <v>0</v>
      </c>
      <c r="S404">
        <f>-F404*SIN($AB$1*N404)+G404*COS($AB$1*N404)</f>
        <v>0</v>
      </c>
      <c r="T404">
        <f>-F404*COS($AB$1*M404)*COS(N404*$AB$1)-G404*COS($AB$1*M404)*SIN($AB$1*N404)-H404*SIN($AB$1*M404)</f>
        <v>0</v>
      </c>
      <c r="W404">
        <f t="shared" si="11"/>
        <v>0</v>
      </c>
    </row>
    <row r="405" spans="1:23">
      <c r="A405" t="s">
        <v>2489</v>
      </c>
      <c r="I405" t="s">
        <v>1894</v>
      </c>
      <c r="J405" s="36">
        <v>0.23</v>
      </c>
      <c r="K405" s="5" t="str">
        <f>RIGHTB(B405,1)</f>
        <v/>
      </c>
      <c r="L405" s="5" t="str">
        <f>RIGHTB(C405,1)</f>
        <v/>
      </c>
      <c r="M405" s="6" t="str">
        <f>IF(AND(K405="S",LEN(B405)&gt;4),-LEFT(B405,4),IF(AND(K405="S",LEN(B405)=4),-LEFT(B405,3),IF(AND(K405="N",LEN(B405)=4),LEFT(B405,3),LEFT(B405,4))))</f>
        <v/>
      </c>
      <c r="N405" s="6" t="b">
        <f>IF(AND(L405="W",LEN(C405)=6),-LEFT(C405,5), IF(AND(L405="W",LEN(C405)=5),-LEFT(C405,4), IF(AND(L405="W",LEN(C405)=4), -LEFT(C405,3), IF(AND(L405="E", LEN(C405)=6),LEFT(C405,5), IF(AND(L405="E",LEN(C405)=5), LEFT(C405,4), IF(AND(L405="E",LEN(C405)=4),LEFT(C405,3) ))))))</f>
        <v>0</v>
      </c>
      <c r="O405">
        <f>(F405^2+G405^2+H405^2)^0.5</f>
        <v>0</v>
      </c>
      <c r="P405" t="e">
        <f>ATAN((R405^2+S405^2)^0.5/T405)/$AB$1</f>
        <v>#VALUE!</v>
      </c>
      <c r="Q405" t="e">
        <f>ATAN2(R405,S405)/$AB$1+180</f>
        <v>#VALUE!</v>
      </c>
      <c r="R405" t="e">
        <f>-F405*SIN(M405*$AB$1)*COS(N405*$AB$1)-G405*SIN($AB$1*M405)*SIN($AB$1*N405)+H405*COS($AB$1*M405)</f>
        <v>#VALUE!</v>
      </c>
      <c r="S405">
        <f>-F405*SIN($AB$1*N405)+G405*COS($AB$1*N405)</f>
        <v>0</v>
      </c>
      <c r="T405" t="e">
        <f>-F405*COS($AB$1*M405)*COS(N405*$AB$1)-G405*COS($AB$1*M405)*SIN($AB$1*N405)-H405*SIN($AB$1*M405)</f>
        <v>#VALUE!</v>
      </c>
      <c r="W405">
        <f t="shared" si="11"/>
        <v>0</v>
      </c>
    </row>
    <row r="406" spans="1:23">
      <c r="A406" t="s">
        <v>2478</v>
      </c>
      <c r="B406" t="s">
        <v>1046</v>
      </c>
      <c r="C406" t="s">
        <v>1047</v>
      </c>
      <c r="I406" t="s">
        <v>1892</v>
      </c>
      <c r="J406" s="36">
        <v>0.23</v>
      </c>
      <c r="K406" s="5" t="str">
        <f>RIGHTB(B406,1)</f>
        <v>S</v>
      </c>
      <c r="L406" s="5" t="str">
        <f>RIGHTB(C406,1)</f>
        <v>E</v>
      </c>
      <c r="M406" s="6">
        <f>IF(AND(K406="S",LEN(B406)&gt;4),-LEFT(B406,4),IF(AND(K406="S",LEN(B406)=4),-LEFT(B406,3),IF(AND(K406="N",LEN(B406)=4),LEFT(B406,3),LEFT(B406,4))))</f>
        <v>-51.4</v>
      </c>
      <c r="N406" s="6" t="str">
        <f>IF(AND(L406="W",LEN(C406)=6),-LEFT(C406,5), IF(AND(L406="W",LEN(C406)=5),-LEFT(C406,4), IF(AND(L406="W",LEN(C406)=4), -LEFT(C406,3), IF(AND(L406="E", LEN(C406)=6),LEFT(C406,5), IF(AND(L406="E",LEN(C406)=5), LEFT(C406,4), IF(AND(L406="E",LEN(C406)=4),LEFT(C406,3) ))))))</f>
        <v>151.7</v>
      </c>
      <c r="O406">
        <f>(F406^2+G406^2+H406^2)^0.5</f>
        <v>0</v>
      </c>
      <c r="P406" t="e">
        <f>ATAN((R406^2+S406^2)^0.5/T406)/$AB$1</f>
        <v>#DIV/0!</v>
      </c>
      <c r="Q406" t="e">
        <f>ATAN2(R406,S406)/$AB$1+180</f>
        <v>#DIV/0!</v>
      </c>
      <c r="R406">
        <f>-F406*SIN(M406*$AB$1)*COS(N406*$AB$1)-G406*SIN($AB$1*M406)*SIN($AB$1*N406)+H406*COS($AB$1*M406)</f>
        <v>0</v>
      </c>
      <c r="S406">
        <f>-F406*SIN($AB$1*N406)+G406*COS($AB$1*N406)</f>
        <v>0</v>
      </c>
      <c r="T406">
        <f>-F406*COS($AB$1*M406)*COS(N406*$AB$1)-G406*COS($AB$1*M406)*SIN($AB$1*N406)-H406*SIN($AB$1*M406)</f>
        <v>0</v>
      </c>
      <c r="W406">
        <f t="shared" si="11"/>
        <v>0</v>
      </c>
    </row>
    <row r="407" spans="1:23">
      <c r="A407" t="s">
        <v>2382</v>
      </c>
      <c r="B407" t="s">
        <v>958</v>
      </c>
      <c r="C407" t="s">
        <v>959</v>
      </c>
      <c r="D407">
        <v>30.7</v>
      </c>
      <c r="E407">
        <v>13.8</v>
      </c>
      <c r="F407">
        <v>13.5</v>
      </c>
      <c r="G407">
        <v>-2.7</v>
      </c>
      <c r="H407">
        <v>-0.7</v>
      </c>
      <c r="I407" t="s">
        <v>1892</v>
      </c>
      <c r="J407" s="36">
        <v>0.23</v>
      </c>
      <c r="K407" s="5" t="str">
        <f>RIGHTB(B407,1)</f>
        <v>S</v>
      </c>
      <c r="L407" s="5" t="str">
        <f>RIGHTB(C407,1)</f>
        <v>E</v>
      </c>
      <c r="M407" s="6">
        <f>IF(AND(K407="S",LEN(B407)&gt;4),-LEFT(B407,4),IF(AND(K407="S",LEN(B407)=4),-LEFT(B407,3),IF(AND(K407="N",LEN(B407)=4),LEFT(B407,3),LEFT(B407,4))))</f>
        <v>-31</v>
      </c>
      <c r="N407" s="6" t="str">
        <f>IF(AND(L407="W",LEN(C407)=6),-LEFT(C407,5), IF(AND(L407="W",LEN(C407)=5),-LEFT(C407,4), IF(AND(L407="W",LEN(C407)=4), -LEFT(C407,3), IF(AND(L407="E", LEN(C407)=6),LEFT(C407,5), IF(AND(L407="E",LEN(C407)=5), LEFT(C407,4), IF(AND(L407="E",LEN(C407)=4),LEFT(C407,3) ))))))</f>
        <v>145.9</v>
      </c>
      <c r="O407">
        <f>(F407^2+G407^2+H407^2)^0.5</f>
        <v>13.785136923512948</v>
      </c>
      <c r="P407">
        <f>ATAN((R407^2+S407^2)^0.5/T407)/$AB$1</f>
        <v>40.263897037432784</v>
      </c>
      <c r="Q407">
        <f>ATAN2(R407,S407)/$AB$1+180</f>
        <v>36.766976246939237</v>
      </c>
      <c r="R407">
        <f>-F407*SIN(M407*$AB$1)*COS(N407*$AB$1)-G407*SIN($AB$1*M407)*SIN($AB$1*N407)+H407*COS($AB$1*M407)</f>
        <v>-7.1371583758433301</v>
      </c>
      <c r="S407">
        <f>-F407*SIN($AB$1*N407)+G407*COS($AB$1*N407)</f>
        <v>-5.3328635240468181</v>
      </c>
      <c r="T407">
        <f>-F407*COS($AB$1*M407)*COS(N407*$AB$1)-G407*COS($AB$1*M407)*SIN($AB$1*N407)-H407*SIN($AB$1*M407)</f>
        <v>10.519103429096052</v>
      </c>
      <c r="W407">
        <f t="shared" si="11"/>
        <v>1</v>
      </c>
    </row>
    <row r="408" spans="1:23">
      <c r="A408" t="s">
        <v>2296</v>
      </c>
      <c r="I408" t="s">
        <v>1799</v>
      </c>
      <c r="J408" s="36">
        <v>0.23</v>
      </c>
      <c r="K408" s="5" t="str">
        <f>RIGHTB(B408,1)</f>
        <v/>
      </c>
      <c r="L408" s="5" t="str">
        <f>RIGHTB(C408,1)</f>
        <v/>
      </c>
      <c r="M408" s="6" t="str">
        <f>IF(AND(K408="S",LEN(B408)&gt;4),-LEFT(B408,4),IF(AND(K408="S",LEN(B408)=4),-LEFT(B408,3),IF(AND(K408="N",LEN(B408)=4),LEFT(B408,3),LEFT(B408,4))))</f>
        <v/>
      </c>
      <c r="N408" s="6" t="b">
        <f>IF(AND(L408="W",LEN(C408)=6),-LEFT(C408,5), IF(AND(L408="W",LEN(C408)=5),-LEFT(C408,4), IF(AND(L408="W",LEN(C408)=4), -LEFT(C408,3), IF(AND(L408="E", LEN(C408)=6),LEFT(C408,5), IF(AND(L408="E",LEN(C408)=5), LEFT(C408,4), IF(AND(L408="E",LEN(C408)=4),LEFT(C408,3) ))))))</f>
        <v>0</v>
      </c>
      <c r="O408">
        <f>(F408^2+G408^2+H408^2)^0.5</f>
        <v>0</v>
      </c>
      <c r="P408" t="e">
        <f>ATAN((R408^2+S408^2)^0.5/T408)/$AB$1</f>
        <v>#VALUE!</v>
      </c>
      <c r="Q408" t="e">
        <f>ATAN2(R408,S408)/$AB$1+180</f>
        <v>#VALUE!</v>
      </c>
      <c r="R408" t="e">
        <f>-F408*SIN(M408*$AB$1)*COS(N408*$AB$1)-G408*SIN($AB$1*M408)*SIN($AB$1*N408)+H408*COS($AB$1*M408)</f>
        <v>#VALUE!</v>
      </c>
      <c r="S408">
        <f>-F408*SIN($AB$1*N408)+G408*COS($AB$1*N408)</f>
        <v>0</v>
      </c>
      <c r="T408" t="e">
        <f>-F408*COS($AB$1*M408)*COS(N408*$AB$1)-G408*COS($AB$1*M408)*SIN($AB$1*N408)-H408*SIN($AB$1*M408)</f>
        <v>#VALUE!</v>
      </c>
      <c r="W408">
        <f t="shared" si="11"/>
        <v>0</v>
      </c>
    </row>
    <row r="409" spans="1:23">
      <c r="A409" t="s">
        <v>2254</v>
      </c>
      <c r="I409" t="s">
        <v>1892</v>
      </c>
      <c r="J409" s="36">
        <v>0.23</v>
      </c>
      <c r="K409" s="5" t="str">
        <f>RIGHTB(B409,1)</f>
        <v/>
      </c>
      <c r="L409" s="5" t="str">
        <f>RIGHTB(C409,1)</f>
        <v/>
      </c>
      <c r="M409" s="6" t="str">
        <f>IF(AND(K409="S",LEN(B409)&gt;4),-LEFT(B409,4),IF(AND(K409="S",LEN(B409)=4),-LEFT(B409,3),IF(AND(K409="N",LEN(B409)=4),LEFT(B409,3),LEFT(B409,4))))</f>
        <v/>
      </c>
      <c r="N409" s="6" t="b">
        <f>IF(AND(L409="W",LEN(C409)=6),-LEFT(C409,5), IF(AND(L409="W",LEN(C409)=5),-LEFT(C409,4), IF(AND(L409="W",LEN(C409)=4), -LEFT(C409,3), IF(AND(L409="E", LEN(C409)=6),LEFT(C409,5), IF(AND(L409="E",LEN(C409)=5), LEFT(C409,4), IF(AND(L409="E",LEN(C409)=4),LEFT(C409,3) ))))))</f>
        <v>0</v>
      </c>
      <c r="O409">
        <f>(F409^2+G409^2+H409^2)^0.5</f>
        <v>0</v>
      </c>
      <c r="P409" t="e">
        <f>ATAN((R409^2+S409^2)^0.5/T409)/$AB$1</f>
        <v>#VALUE!</v>
      </c>
      <c r="Q409" t="e">
        <f>ATAN2(R409,S409)/$AB$1+180</f>
        <v>#VALUE!</v>
      </c>
      <c r="R409" t="e">
        <f>-F409*SIN(M409*$AB$1)*COS(N409*$AB$1)-G409*SIN($AB$1*M409)*SIN($AB$1*N409)+H409*COS($AB$1*M409)</f>
        <v>#VALUE!</v>
      </c>
      <c r="S409">
        <f>-F409*SIN($AB$1*N409)+G409*COS($AB$1*N409)</f>
        <v>0</v>
      </c>
      <c r="T409" t="e">
        <f>-F409*COS($AB$1*M409)*COS(N409*$AB$1)-G409*COS($AB$1*M409)*SIN($AB$1*N409)-H409*SIN($AB$1*M409)</f>
        <v>#VALUE!</v>
      </c>
      <c r="W409">
        <f t="shared" si="11"/>
        <v>0</v>
      </c>
    </row>
    <row r="410" spans="1:23">
      <c r="A410" t="s">
        <v>2180</v>
      </c>
      <c r="B410" t="s">
        <v>49</v>
      </c>
      <c r="C410" t="s">
        <v>231</v>
      </c>
      <c r="D410">
        <v>61</v>
      </c>
      <c r="I410" t="s">
        <v>1894</v>
      </c>
      <c r="J410" s="36">
        <v>0.23</v>
      </c>
      <c r="K410" s="5" t="str">
        <f>RIGHTB(B410,1)</f>
        <v>N</v>
      </c>
      <c r="L410" s="5" t="str">
        <f>RIGHTB(C410,1)</f>
        <v>W</v>
      </c>
      <c r="M410" s="6" t="str">
        <f>IF(AND(K410="S",LEN(B410)&gt;4),-LEFT(B410,4),IF(AND(K410="S",LEN(B410)=4),-LEFT(B410,3),IF(AND(K410="N",LEN(B410)=4),LEFT(B410,3),LEFT(B410,4))))</f>
        <v>18.9</v>
      </c>
      <c r="N410" s="6">
        <f>IF(AND(L410="W",LEN(C410)=6),-LEFT(C410,5), IF(AND(L410="W",LEN(C410)=5),-LEFT(C410,4), IF(AND(L410="W",LEN(C410)=4), -LEFT(C410,3), IF(AND(L410="E", LEN(C410)=6),LEFT(C410,5), IF(AND(L410="E",LEN(C410)=5), LEFT(C410,4), IF(AND(L410="E",LEN(C410)=4),LEFT(C410,3) ))))))</f>
        <v>-44.6</v>
      </c>
      <c r="O410">
        <f>(F410^2+G410^2+H410^2)^0.5</f>
        <v>0</v>
      </c>
      <c r="P410" t="e">
        <f>ATAN((R410^2+S410^2)^0.5/T410)/$AB$1</f>
        <v>#DIV/0!</v>
      </c>
      <c r="Q410" t="e">
        <f>ATAN2(R410,S410)/$AB$1+180</f>
        <v>#DIV/0!</v>
      </c>
      <c r="R410">
        <f>-F410*SIN(M410*$AB$1)*COS(N410*$AB$1)-G410*SIN($AB$1*M410)*SIN($AB$1*N410)+H410*COS($AB$1*M410)</f>
        <v>0</v>
      </c>
      <c r="S410">
        <f>-F410*SIN($AB$1*N410)+G410*COS($AB$1*N410)</f>
        <v>0</v>
      </c>
      <c r="T410">
        <f>-F410*COS($AB$1*M410)*COS(N410*$AB$1)-G410*COS($AB$1*M410)*SIN($AB$1*N410)-H410*SIN($AB$1*M410)</f>
        <v>0</v>
      </c>
      <c r="W410">
        <f t="shared" si="11"/>
        <v>0</v>
      </c>
    </row>
    <row r="411" spans="1:23">
      <c r="A411" t="s">
        <v>2076</v>
      </c>
      <c r="B411" t="s">
        <v>70</v>
      </c>
      <c r="C411" t="s">
        <v>71</v>
      </c>
      <c r="D411">
        <v>59.3</v>
      </c>
      <c r="E411">
        <v>12.4</v>
      </c>
      <c r="F411">
        <v>-5</v>
      </c>
      <c r="G411">
        <v>-11</v>
      </c>
      <c r="H411">
        <v>-2.7</v>
      </c>
      <c r="I411" t="s">
        <v>1778</v>
      </c>
      <c r="J411" s="36">
        <v>0.23</v>
      </c>
      <c r="K411" s="5" t="str">
        <f>RIGHTB(B411,1)</f>
        <v>N</v>
      </c>
      <c r="L411" s="5" t="str">
        <f>RIGHTB(C411,1)</f>
        <v>E</v>
      </c>
      <c r="M411" s="6" t="str">
        <f>IF(AND(K411="S",LEN(B411)&gt;4),-LEFT(B411,4),IF(AND(K411="S",LEN(B411)=4),-LEFT(B411,3),IF(AND(K411="N",LEN(B411)=4),LEFT(B411,3),LEFT(B411,4))))</f>
        <v>44.7</v>
      </c>
      <c r="N411" s="6" t="str">
        <f>IF(AND(L411="W",LEN(C411)=6),-LEFT(C411,5), IF(AND(L411="W",LEN(C411)=5),-LEFT(C411,4), IF(AND(L411="W",LEN(C411)=4), -LEFT(C411,3), IF(AND(L411="E", LEN(C411)=6),LEFT(C411,5), IF(AND(L411="E",LEN(C411)=5), LEFT(C411,4), IF(AND(L411="E",LEN(C411)=4),LEFT(C411,3) ))))))</f>
        <v>35.3</v>
      </c>
      <c r="O411">
        <f>(F411^2+G411^2+H411^2)^0.5</f>
        <v>12.381033882515627</v>
      </c>
      <c r="P411">
        <f>ATAN((R411^2+S411^2)^0.5/T411)/$AB$1</f>
        <v>41.184598066887489</v>
      </c>
      <c r="Q411">
        <f>ATAN2(R411,S411)/$AB$1+180</f>
        <v>131.68870109159337</v>
      </c>
      <c r="R411">
        <f>-F411*SIN(M411*$AB$1)*COS(N411*$AB$1)-G411*SIN($AB$1*M411)*SIN($AB$1*N411)+H411*COS($AB$1*M411)</f>
        <v>5.4222576200645225</v>
      </c>
      <c r="S411">
        <f>-F411*SIN($AB$1*N411)+G411*COS($AB$1*N411)</f>
        <v>-6.088225369148029</v>
      </c>
      <c r="T411">
        <f>-F411*COS($AB$1*M411)*COS(N411*$AB$1)-G411*COS($AB$1*M411)*SIN($AB$1*N411)-H411*SIN($AB$1*M411)</f>
        <v>9.3178663950560363</v>
      </c>
      <c r="W411">
        <f t="shared" si="11"/>
        <v>1</v>
      </c>
    </row>
    <row r="412" spans="1:23">
      <c r="A412" t="s">
        <v>2057</v>
      </c>
      <c r="B412" t="s">
        <v>48</v>
      </c>
      <c r="C412" t="s">
        <v>934</v>
      </c>
      <c r="I412" t="s">
        <v>1892</v>
      </c>
      <c r="J412" s="36">
        <v>0.23</v>
      </c>
      <c r="K412" s="5" t="str">
        <f>RIGHTB(B412,1)</f>
        <v>S</v>
      </c>
      <c r="L412" s="5" t="str">
        <f>RIGHTB(C412,1)</f>
        <v>W</v>
      </c>
      <c r="M412" s="6">
        <f>IF(AND(K412="S",LEN(B412)&gt;4),-LEFT(B412,4),IF(AND(K412="S",LEN(B412)=4),-LEFT(B412,3),IF(AND(K412="N",LEN(B412)=4),LEFT(B412,3),LEFT(B412,4))))</f>
        <v>-49.2</v>
      </c>
      <c r="N412" s="6">
        <f>IF(AND(L412="W",LEN(C412)=6),-LEFT(C412,5), IF(AND(L412="W",LEN(C412)=5),-LEFT(C412,4), IF(AND(L412="W",LEN(C412)=4), -LEFT(C412,3), IF(AND(L412="E", LEN(C412)=6),LEFT(C412,5), IF(AND(L412="E",LEN(C412)=5), LEFT(C412,4), IF(AND(L412="E",LEN(C412)=4),LEFT(C412,3) ))))))</f>
        <v>-172.2</v>
      </c>
      <c r="O412">
        <f>(F412^2+G412^2+H412^2)^0.5</f>
        <v>0</v>
      </c>
      <c r="P412" t="e">
        <f>ATAN((R412^2+S412^2)^0.5/T412)/$AB$1</f>
        <v>#DIV/0!</v>
      </c>
      <c r="Q412" t="e">
        <f>ATAN2(R412,S412)/$AB$1+180</f>
        <v>#DIV/0!</v>
      </c>
      <c r="R412">
        <f>-F412*SIN(M412*$AB$1)*COS(N412*$AB$1)-G412*SIN($AB$1*M412)*SIN($AB$1*N412)+H412*COS($AB$1*M412)</f>
        <v>0</v>
      </c>
      <c r="S412">
        <f>-F412*SIN($AB$1*N412)+G412*COS($AB$1*N412)</f>
        <v>0</v>
      </c>
      <c r="T412">
        <f>-F412*COS($AB$1*M412)*COS(N412*$AB$1)-G412*COS($AB$1*M412)*SIN($AB$1*N412)-H412*SIN($AB$1*M412)</f>
        <v>0</v>
      </c>
      <c r="W412">
        <f t="shared" si="11"/>
        <v>0</v>
      </c>
    </row>
    <row r="413" spans="1:23">
      <c r="A413" t="s">
        <v>2049</v>
      </c>
      <c r="B413" t="s">
        <v>925</v>
      </c>
      <c r="C413" t="s">
        <v>926</v>
      </c>
      <c r="D413">
        <v>39</v>
      </c>
      <c r="I413" t="s">
        <v>1894</v>
      </c>
      <c r="J413" s="36">
        <v>0.23</v>
      </c>
      <c r="K413" s="5" t="str">
        <f>RIGHTB(B413,1)</f>
        <v>S</v>
      </c>
      <c r="L413" s="5" t="str">
        <f>RIGHTB(C413,1)</f>
        <v>W</v>
      </c>
      <c r="M413" s="6">
        <f>IF(AND(K413="S",LEN(B413)&gt;4),-LEFT(B413,4),IF(AND(K413="S",LEN(B413)=4),-LEFT(B413,3),IF(AND(K413="N",LEN(B413)=4),LEFT(B413,3),LEFT(B413,4))))</f>
        <v>-4.5999999999999996</v>
      </c>
      <c r="N413" s="6">
        <f>IF(AND(L413="W",LEN(C413)=6),-LEFT(C413,5), IF(AND(L413="W",LEN(C413)=5),-LEFT(C413,4), IF(AND(L413="W",LEN(C413)=4), -LEFT(C413,3), IF(AND(L413="E", LEN(C413)=6),LEFT(C413,5), IF(AND(L413="E",LEN(C413)=5), LEFT(C413,4), IF(AND(L413="E",LEN(C413)=4),LEFT(C413,3) ))))))</f>
        <v>-66.3</v>
      </c>
      <c r="O413">
        <f>(F413^2+G413^2+H413^2)^0.5</f>
        <v>0</v>
      </c>
      <c r="P413" t="e">
        <f>ATAN((R413^2+S413^2)^0.5/T413)/$AB$1</f>
        <v>#DIV/0!</v>
      </c>
      <c r="Q413" t="e">
        <f>ATAN2(R413,S413)/$AB$1+180</f>
        <v>#DIV/0!</v>
      </c>
      <c r="R413">
        <f>-F413*SIN(M413*$AB$1)*COS(N413*$AB$1)-G413*SIN($AB$1*M413)*SIN($AB$1*N413)+H413*COS($AB$1*M413)</f>
        <v>0</v>
      </c>
      <c r="S413">
        <f>-F413*SIN($AB$1*N413)+G413*COS($AB$1*N413)</f>
        <v>0</v>
      </c>
      <c r="T413">
        <f>-F413*COS($AB$1*M413)*COS(N413*$AB$1)-G413*COS($AB$1*M413)*SIN($AB$1*N413)-H413*SIN($AB$1*M413)</f>
        <v>0</v>
      </c>
      <c r="W413">
        <f t="shared" si="11"/>
        <v>0</v>
      </c>
    </row>
    <row r="414" spans="1:23">
      <c r="A414" t="s">
        <v>2031</v>
      </c>
      <c r="B414" t="s">
        <v>15</v>
      </c>
      <c r="C414" t="s">
        <v>16</v>
      </c>
      <c r="D414">
        <v>35.200000000000003</v>
      </c>
      <c r="E414">
        <v>19.899999999999999</v>
      </c>
      <c r="F414">
        <v>5.5</v>
      </c>
      <c r="G414">
        <v>-10.5</v>
      </c>
      <c r="H414">
        <v>-16</v>
      </c>
      <c r="I414" t="s">
        <v>1894</v>
      </c>
      <c r="J414" s="36">
        <v>0.23</v>
      </c>
      <c r="K414" s="5" t="str">
        <f>RIGHTB(B414,1)</f>
        <v>N</v>
      </c>
      <c r="L414" s="5" t="str">
        <f>RIGHTB(C414,1)</f>
        <v>E</v>
      </c>
      <c r="M414" s="6" t="str">
        <f>IF(AND(K414="S",LEN(B414)&gt;4),-LEFT(B414,4),IF(AND(K414="S",LEN(B414)=4),-LEFT(B414,3),IF(AND(K414="N",LEN(B414)=4),LEFT(B414,3),LEFT(B414,4))))</f>
        <v>8.0</v>
      </c>
      <c r="N414" s="6" t="str">
        <f>IF(AND(L414="W",LEN(C414)=6),-LEFT(C414,5), IF(AND(L414="W",LEN(C414)=5),-LEFT(C414,4), IF(AND(L414="W",LEN(C414)=4), -LEFT(C414,3), IF(AND(L414="E", LEN(C414)=6),LEFT(C414,5), IF(AND(L414="E",LEN(C414)=5), LEFT(C414,4), IF(AND(L414="E",LEN(C414)=4),LEFT(C414,3) ))))))</f>
        <v>119.1</v>
      </c>
      <c r="O414">
        <f>(F414^2+G414^2+H414^2)^0.5</f>
        <v>19.912307751739878</v>
      </c>
      <c r="P414">
        <f>ATAN((R414^2+S414^2)^0.5/T414)/$AB$1</f>
        <v>45.483120375708701</v>
      </c>
      <c r="Q414">
        <f>ATAN2(R414,S414)/$AB$1+180</f>
        <v>358.78616986928796</v>
      </c>
      <c r="R414">
        <f>-F414*SIN(M414*$AB$1)*COS(N414*$AB$1)-G414*SIN($AB$1*M414)*SIN($AB$1*N414)+H414*COS($AB$1*M414)</f>
        <v>-14.195163990385172</v>
      </c>
      <c r="S414">
        <f>-F414*SIN($AB$1*N414)+G414*COS($AB$1*N414)</f>
        <v>0.30077426704757482</v>
      </c>
      <c r="T414">
        <f>-F414*COS($AB$1*M414)*COS(N414*$AB$1)-G414*COS($AB$1*M414)*SIN($AB$1*N414)-H414*SIN($AB$1*M414)</f>
        <v>13.960904488118027</v>
      </c>
      <c r="W414">
        <f t="shared" si="11"/>
        <v>1</v>
      </c>
    </row>
    <row r="415" spans="1:23">
      <c r="A415" t="s">
        <v>1936</v>
      </c>
      <c r="B415" t="s">
        <v>270</v>
      </c>
      <c r="C415" t="s">
        <v>586</v>
      </c>
      <c r="D415">
        <v>37</v>
      </c>
      <c r="I415" t="s">
        <v>1894</v>
      </c>
      <c r="J415" s="36">
        <v>0.23</v>
      </c>
      <c r="K415" s="5" t="str">
        <f>RIGHTB(B415,1)</f>
        <v>S</v>
      </c>
      <c r="L415" s="5" t="str">
        <f>RIGHTB(C415,1)</f>
        <v>E</v>
      </c>
      <c r="M415" s="6">
        <f>IF(AND(K415="S",LEN(B415)&gt;4),-LEFT(B415,4),IF(AND(K415="S",LEN(B415)=4),-LEFT(B415,3),IF(AND(K415="N",LEN(B415)=4),LEFT(B415,3),LEFT(B415,4))))</f>
        <v>-26.1</v>
      </c>
      <c r="N415" s="6" t="str">
        <f>IF(AND(L415="W",LEN(C415)=6),-LEFT(C415,5), IF(AND(L415="W",LEN(C415)=5),-LEFT(C415,4), IF(AND(L415="W",LEN(C415)=4), -LEFT(C415,3), IF(AND(L415="E", LEN(C415)=6),LEFT(C415,5), IF(AND(L415="E",LEN(C415)=5), LEFT(C415,4), IF(AND(L415="E",LEN(C415)=4),LEFT(C415,3) ))))))</f>
        <v>174.9</v>
      </c>
      <c r="O415">
        <f>(F415^2+G415^2+H415^2)^0.5</f>
        <v>0</v>
      </c>
      <c r="P415" t="e">
        <f>ATAN((R415^2+S415^2)^0.5/T415)/$AB$1</f>
        <v>#DIV/0!</v>
      </c>
      <c r="Q415" t="e">
        <f>ATAN2(R415,S415)/$AB$1+180</f>
        <v>#DIV/0!</v>
      </c>
      <c r="R415">
        <f>-F415*SIN(M415*$AB$1)*COS(N415*$AB$1)-G415*SIN($AB$1*M415)*SIN($AB$1*N415)+H415*COS($AB$1*M415)</f>
        <v>0</v>
      </c>
      <c r="S415">
        <f>-F415*SIN($AB$1*N415)+G415*COS($AB$1*N415)</f>
        <v>0</v>
      </c>
      <c r="T415">
        <f>-F415*COS($AB$1*M415)*COS(N415*$AB$1)-G415*COS($AB$1*M415)*SIN($AB$1*N415)-H415*SIN($AB$1*M415)</f>
        <v>0</v>
      </c>
      <c r="W415">
        <f t="shared" si="11"/>
        <v>0</v>
      </c>
    </row>
    <row r="416" spans="1:23">
      <c r="A416" t="s">
        <v>1924</v>
      </c>
      <c r="B416" t="s">
        <v>567</v>
      </c>
      <c r="C416" t="s">
        <v>568</v>
      </c>
      <c r="D416">
        <v>35</v>
      </c>
      <c r="E416">
        <v>13.7</v>
      </c>
      <c r="F416">
        <v>-10</v>
      </c>
      <c r="G416">
        <v>-6.5</v>
      </c>
      <c r="H416">
        <v>-6.8</v>
      </c>
      <c r="I416" t="s">
        <v>1892</v>
      </c>
      <c r="J416" s="36">
        <v>0.23</v>
      </c>
      <c r="K416" s="5" t="str">
        <f>RIGHTB(B416,1)</f>
        <v>N</v>
      </c>
      <c r="L416" s="5" t="str">
        <f>RIGHTB(C416,1)</f>
        <v>E</v>
      </c>
      <c r="M416" s="6" t="str">
        <f>IF(AND(K416="S",LEN(B416)&gt;4),-LEFT(B416,4),IF(AND(K416="S",LEN(B416)=4),-LEFT(B416,3),IF(AND(K416="N",LEN(B416)=4),LEFT(B416,3),LEFT(B416,4))))</f>
        <v>23.1</v>
      </c>
      <c r="N416" s="6" t="str">
        <f>IF(AND(L416="W",LEN(C416)=6),-LEFT(C416,5), IF(AND(L416="W",LEN(C416)=5),-LEFT(C416,4), IF(AND(L416="W",LEN(C416)=4), -LEFT(C416,3), IF(AND(L416="E", LEN(C416)=6),LEFT(C416,5), IF(AND(L416="E",LEN(C416)=5), LEFT(C416,4), IF(AND(L416="E",LEN(C416)=4),LEFT(C416,3) ))))))</f>
        <v>60.7</v>
      </c>
      <c r="O416">
        <f>(F416^2+G416^2+H416^2)^0.5</f>
        <v>13.729166034395535</v>
      </c>
      <c r="P416">
        <f>ATAN((R416^2+S416^2)^0.5/T416)/$AB$1</f>
        <v>25.581726713665137</v>
      </c>
      <c r="Q416">
        <f>ATAN2(R416,S416)/$AB$1+180</f>
        <v>290.85851560650053</v>
      </c>
      <c r="R416">
        <f>-F416*SIN(M416*$AB$1)*COS(N416*$AB$1)-G416*SIN($AB$1*M416)*SIN($AB$1*N416)+H416*COS($AB$1*M416)</f>
        <v>-2.1108137466496686</v>
      </c>
      <c r="S416">
        <f>-F416*SIN($AB$1*N416)+G416*COS($AB$1*N416)</f>
        <v>5.539706787633877</v>
      </c>
      <c r="T416">
        <f>-F416*COS($AB$1*M416)*COS(N416*$AB$1)-G416*COS($AB$1*M416)*SIN($AB$1*N416)-H416*SIN($AB$1*M416)</f>
        <v>12.3832998039294</v>
      </c>
      <c r="W416">
        <f t="shared" si="11"/>
        <v>1</v>
      </c>
    </row>
    <row r="417" spans="1:23">
      <c r="A417" t="s">
        <v>1564</v>
      </c>
      <c r="B417" t="s">
        <v>686</v>
      </c>
      <c r="C417" t="s">
        <v>687</v>
      </c>
      <c r="D417" s="35">
        <v>30</v>
      </c>
      <c r="E417">
        <v>20.9</v>
      </c>
      <c r="F417">
        <v>-9.1</v>
      </c>
      <c r="G417">
        <v>-2.5</v>
      </c>
      <c r="H417">
        <v>18.600000000000001</v>
      </c>
      <c r="I417" t="s">
        <v>1894</v>
      </c>
      <c r="J417" s="36">
        <v>0.23</v>
      </c>
      <c r="K417" s="5" t="str">
        <f>RIGHTB(B417,1)</f>
        <v>N</v>
      </c>
      <c r="L417" s="5" t="str">
        <f>RIGHTB(C417,1)</f>
        <v>E</v>
      </c>
      <c r="M417" s="6" t="str">
        <f>IF(AND(K417="S",LEN(B417)&gt;4),-LEFT(B417,4),IF(AND(K417="S",LEN(B417)=4),-LEFT(B417,3),IF(AND(K417="N",LEN(B417)=4),LEFT(B417,3),LEFT(B417,4))))</f>
        <v>7.5</v>
      </c>
      <c r="N417" s="6" t="str">
        <f>IF(AND(L417="W",LEN(C417)=6),-LEFT(C417,5), IF(AND(L417="W",LEN(C417)=5),-LEFT(C417,4), IF(AND(L417="W",LEN(C417)=4), -LEFT(C417,3), IF(AND(L417="E", LEN(C417)=6),LEFT(C417,5), IF(AND(L417="E",LEN(C417)=5), LEFT(C417,4), IF(AND(L417="E",LEN(C417)=4),LEFT(C417,3) ))))))</f>
        <v>3.6</v>
      </c>
      <c r="O417">
        <f>(F417^2+G417^2+H417^2)^0.5</f>
        <v>20.85713307240475</v>
      </c>
      <c r="P417">
        <f>ATAN((R417^2+S417^2)^0.5/T417)/$AB$1</f>
        <v>71.169084140316585</v>
      </c>
      <c r="Q417">
        <f>ATAN2(R417,S417)/$AB$1+180</f>
        <v>174.40783757921108</v>
      </c>
      <c r="R417">
        <f>-F417*SIN(M417*$AB$1)*COS(N417*$AB$1)-G417*SIN($AB$1*M417)*SIN($AB$1*N417)+H417*COS($AB$1*M417)</f>
        <v>19.646808460301195</v>
      </c>
      <c r="S417">
        <f>-F417*SIN($AB$1*N417)+G417*COS($AB$1*N417)</f>
        <v>-1.9236730933705193</v>
      </c>
      <c r="T417">
        <f>-F417*COS($AB$1*M417)*COS(N417*$AB$1)-G417*COS($AB$1*M417)*SIN($AB$1*N417)-H417*SIN($AB$1*M417)</f>
        <v>6.7321912594696638</v>
      </c>
      <c r="W417">
        <f t="shared" si="11"/>
        <v>1</v>
      </c>
    </row>
    <row r="418" spans="1:23">
      <c r="A418" t="s">
        <v>1891</v>
      </c>
      <c r="B418" t="s">
        <v>679</v>
      </c>
      <c r="C418" t="s">
        <v>680</v>
      </c>
      <c r="I418" t="s">
        <v>1892</v>
      </c>
      <c r="J418" s="36">
        <v>0.23</v>
      </c>
      <c r="K418" s="5" t="str">
        <f>RIGHTB(B418,1)</f>
        <v>N</v>
      </c>
      <c r="L418" s="5" t="str">
        <f>RIGHTB(C418,1)</f>
        <v>W</v>
      </c>
      <c r="M418" s="6" t="str">
        <f>IF(AND(K418="S",LEN(B418)&gt;4),-LEFT(B418,4),IF(AND(K418="S",LEN(B418)=4),-LEFT(B418,3),IF(AND(K418="N",LEN(B418)=4),LEFT(B418,3),LEFT(B418,4))))</f>
        <v>32N</v>
      </c>
      <c r="N418" s="6">
        <f>IF(AND(L418="W",LEN(C418)=6),-LEFT(C418,5), IF(AND(L418="W",LEN(C418)=5),-LEFT(C418,4), IF(AND(L418="W",LEN(C418)=4), -LEFT(C418,3), IF(AND(L418="E", LEN(C418)=6),LEFT(C418,5), IF(AND(L418="E",LEN(C418)=5), LEFT(C418,4), IF(AND(L418="E",LEN(C418)=4),LEFT(C418,3) ))))))</f>
        <v>-60.7</v>
      </c>
      <c r="O418">
        <f>(F418^2+G418^2+H418^2)^0.5</f>
        <v>0</v>
      </c>
      <c r="P418" t="e">
        <f>ATAN((R418^2+S418^2)^0.5/T418)/$AB$1</f>
        <v>#VALUE!</v>
      </c>
      <c r="Q418" t="e">
        <f>ATAN2(R418,S418)/$AB$1+180</f>
        <v>#VALUE!</v>
      </c>
      <c r="R418" t="e">
        <f>-F418*SIN(M418*$AB$1)*COS(N418*$AB$1)-G418*SIN($AB$1*M418)*SIN($AB$1*N418)+H418*COS($AB$1*M418)</f>
        <v>#VALUE!</v>
      </c>
      <c r="S418">
        <f>-F418*SIN($AB$1*N418)+G418*COS($AB$1*N418)</f>
        <v>0</v>
      </c>
      <c r="T418" t="e">
        <f>-F418*COS($AB$1*M418)*COS(N418*$AB$1)-G418*COS($AB$1*M418)*SIN($AB$1*N418)-H418*SIN($AB$1*M418)</f>
        <v>#VALUE!</v>
      </c>
      <c r="W418">
        <f t="shared" si="11"/>
        <v>0</v>
      </c>
    </row>
    <row r="419" spans="1:23">
      <c r="A419" t="s">
        <v>1801</v>
      </c>
      <c r="B419" t="s">
        <v>148</v>
      </c>
      <c r="C419" t="s">
        <v>777</v>
      </c>
      <c r="D419">
        <v>29.4</v>
      </c>
      <c r="E419">
        <v>18.3</v>
      </c>
      <c r="F419">
        <v>-5</v>
      </c>
      <c r="G419">
        <v>-13</v>
      </c>
      <c r="H419">
        <v>-11.9</v>
      </c>
      <c r="I419" t="s">
        <v>1778</v>
      </c>
      <c r="J419" s="36">
        <v>0.23</v>
      </c>
      <c r="K419" s="5" t="str">
        <f>RIGHTB(B419,1)</f>
        <v>S</v>
      </c>
      <c r="L419" s="5" t="str">
        <f>RIGHTB(C419,1)</f>
        <v>E</v>
      </c>
      <c r="M419" s="6">
        <f>IF(AND(K419="S",LEN(B419)&gt;4),-LEFT(B419,4),IF(AND(K419="S",LEN(B419)=4),-LEFT(B419,3),IF(AND(K419="N",LEN(B419)=4),LEFT(B419,3),LEFT(B419,4))))</f>
        <v>-48.7</v>
      </c>
      <c r="N419" s="6" t="str">
        <f>IF(AND(L419="W",LEN(C419)=6),-LEFT(C419,5), IF(AND(L419="W",LEN(C419)=5),-LEFT(C419,4), IF(AND(L419="W",LEN(C419)=4), -LEFT(C419,3), IF(AND(L419="E", LEN(C419)=6),LEFT(C419,5), IF(AND(L419="E",LEN(C419)=5), LEFT(C419,4), IF(AND(L419="E",LEN(C419)=4),LEFT(C419,3) ))))))</f>
        <v>74.0</v>
      </c>
      <c r="O419">
        <f>(F419^2+G419^2+H419^2)^0.5</f>
        <v>18.319661568926431</v>
      </c>
      <c r="P419">
        <f>ATAN((R419^2+S419^2)^0.5/T419)/$AB$1</f>
        <v>89.320651946267176</v>
      </c>
      <c r="Q419">
        <f>ATAN2(R419,S419)/$AB$1+180</f>
        <v>356.17181019433667</v>
      </c>
      <c r="R419">
        <f>-F419*SIN(M419*$AB$1)*COS(N419*$AB$1)-G419*SIN($AB$1*M419)*SIN($AB$1*N419)+H419*COS($AB$1*M419)</f>
        <v>-18.277500801058888</v>
      </c>
      <c r="S419">
        <f>-F419*SIN($AB$1*N419)+G419*COS($AB$1*N419)</f>
        <v>1.223022853558426</v>
      </c>
      <c r="T419">
        <f>-F419*COS($AB$1*M419)*COS(N419*$AB$1)-G419*COS($AB$1*M419)*SIN($AB$1*N419)-H419*SIN($AB$1*M419)</f>
        <v>0.21720857940109717</v>
      </c>
      <c r="W419">
        <f t="shared" si="11"/>
        <v>1</v>
      </c>
    </row>
    <row r="420" spans="1:23">
      <c r="A420" t="s">
        <v>1521</v>
      </c>
      <c r="B420" t="s">
        <v>772</v>
      </c>
      <c r="C420" t="s">
        <v>773</v>
      </c>
      <c r="D420">
        <v>38</v>
      </c>
      <c r="E420">
        <v>11.1</v>
      </c>
      <c r="F420">
        <v>0.5</v>
      </c>
      <c r="G420">
        <v>6</v>
      </c>
      <c r="H420">
        <v>9.3000000000000007</v>
      </c>
      <c r="I420" t="s">
        <v>1799</v>
      </c>
      <c r="J420" s="36">
        <v>0.23</v>
      </c>
      <c r="K420" s="5" t="str">
        <f>RIGHTB(B420,1)</f>
        <v>S</v>
      </c>
      <c r="L420" s="5" t="str">
        <f>RIGHTB(C420,1)</f>
        <v>W</v>
      </c>
      <c r="M420" s="6">
        <f>IF(AND(K420="S",LEN(B420)&gt;4),-LEFT(B420,4),IF(AND(K420="S",LEN(B420)=4),-LEFT(B420,3),IF(AND(K420="N",LEN(B420)=4),LEFT(B420,3),LEFT(B420,4))))</f>
        <v>-35.1</v>
      </c>
      <c r="N420" s="6">
        <f>IF(AND(L420="W",LEN(C420)=6),-LEFT(C420,5), IF(AND(L420="W",LEN(C420)=5),-LEFT(C420,4), IF(AND(L420="W",LEN(C420)=4), -LEFT(C420,3), IF(AND(L420="E", LEN(C420)=6),LEFT(C420,5), IF(AND(L420="E",LEN(C420)=5), LEFT(C420,4), IF(AND(L420="E",LEN(C420)=4),LEFT(C420,3) ))))))</f>
        <v>-34.200000000000003</v>
      </c>
      <c r="O420">
        <f>(F420^2+G420^2+H420^2)^0.5</f>
        <v>11.078808600206072</v>
      </c>
      <c r="P420">
        <f>ATAN((R420^2+S420^2)^0.5/T420)/$AB$1</f>
        <v>45.476926712672437</v>
      </c>
      <c r="Q420">
        <f>ATAN2(R420,S420)/$AB$1+180</f>
        <v>221.59301524740982</v>
      </c>
      <c r="R420">
        <f>-F420*SIN(M420*$AB$1)*COS(N420*$AB$1)-G420*SIN($AB$1*M420)*SIN($AB$1*N420)+H420*COS($AB$1*M420)</f>
        <v>5.907374843168391</v>
      </c>
      <c r="S420">
        <f>-F420*SIN($AB$1*N420)+G420*COS($AB$1*N420)</f>
        <v>5.2435251346239182</v>
      </c>
      <c r="T420">
        <f>-F420*COS($AB$1*M420)*COS(N420*$AB$1)-G420*COS($AB$1*M420)*SIN($AB$1*N420)-H420*SIN($AB$1*M420)</f>
        <v>7.7684211153147755</v>
      </c>
      <c r="W420">
        <f t="shared" si="11"/>
        <v>1</v>
      </c>
    </row>
    <row r="421" spans="1:23">
      <c r="A421" t="s">
        <v>1777</v>
      </c>
      <c r="B421" t="s">
        <v>741</v>
      </c>
      <c r="C421" t="s">
        <v>742</v>
      </c>
      <c r="D421">
        <v>19.100000000000001</v>
      </c>
      <c r="I421" t="s">
        <v>1778</v>
      </c>
      <c r="J421" s="36">
        <v>0.23</v>
      </c>
      <c r="K421" s="5" t="str">
        <f>RIGHTB(B421,1)</f>
        <v>N</v>
      </c>
      <c r="L421" s="5" t="str">
        <f>RIGHTB(C421,1)</f>
        <v>W</v>
      </c>
      <c r="M421" s="6" t="str">
        <f>IF(AND(K421="S",LEN(B421)&gt;4),-LEFT(B421,4),IF(AND(K421="S",LEN(B421)=4),-LEFT(B421,3),IF(AND(K421="N",LEN(B421)=4),LEFT(B421,3),LEFT(B421,4))))</f>
        <v>38.5</v>
      </c>
      <c r="N421" s="6">
        <f>IF(AND(L421="W",LEN(C421)=6),-LEFT(C421,5), IF(AND(L421="W",LEN(C421)=5),-LEFT(C421,4), IF(AND(L421="W",LEN(C421)=4), -LEFT(C421,3), IF(AND(L421="E", LEN(C421)=6),LEFT(C421,5), IF(AND(L421="E",LEN(C421)=5), LEFT(C421,4), IF(AND(L421="E",LEN(C421)=4),LEFT(C421,3) ))))))</f>
        <v>-47.6</v>
      </c>
      <c r="O421">
        <f>(F421^2+G421^2+H421^2)^0.5</f>
        <v>0</v>
      </c>
      <c r="P421" t="e">
        <f>ATAN((R421^2+S421^2)^0.5/T421)/$AB$1</f>
        <v>#DIV/0!</v>
      </c>
      <c r="Q421" t="e">
        <f>ATAN2(R421,S421)/$AB$1+180</f>
        <v>#DIV/0!</v>
      </c>
      <c r="R421">
        <f>-F421*SIN(M421*$AB$1)*COS(N421*$AB$1)-G421*SIN($AB$1*M421)*SIN($AB$1*N421)+H421*COS($AB$1*M421)</f>
        <v>0</v>
      </c>
      <c r="S421">
        <f>-F421*SIN($AB$1*N421)+G421*COS($AB$1*N421)</f>
        <v>0</v>
      </c>
      <c r="T421">
        <f>-F421*COS($AB$1*M421)*COS(N421*$AB$1)-G421*COS($AB$1*M421)*SIN($AB$1*N421)-H421*SIN($AB$1*M421)</f>
        <v>0</v>
      </c>
      <c r="W421">
        <f t="shared" si="11"/>
        <v>0</v>
      </c>
    </row>
    <row r="422" spans="1:23">
      <c r="A422" t="s">
        <v>2759</v>
      </c>
      <c r="B422" t="s">
        <v>703</v>
      </c>
      <c r="C422" t="s">
        <v>398</v>
      </c>
      <c r="I422" t="s">
        <v>1854</v>
      </c>
      <c r="J422" s="36">
        <v>0.22</v>
      </c>
      <c r="K422" s="5" t="str">
        <f>RIGHTB(B422,1)</f>
        <v>N</v>
      </c>
      <c r="L422" s="5" t="str">
        <f>RIGHTB(C422,1)</f>
        <v>E</v>
      </c>
      <c r="M422" s="6" t="str">
        <f>IF(AND(K422="S",LEN(B422)&gt;4),-LEFT(B422,4),IF(AND(K422="S",LEN(B422)=4),-LEFT(B422,3),IF(AND(K422="N",LEN(B422)=4),LEFT(B422,3),LEFT(B422,4))))</f>
        <v>51.5</v>
      </c>
      <c r="N422" s="6" t="str">
        <f>IF(AND(L422="W",LEN(C422)=6),-LEFT(C422,5), IF(AND(L422="W",LEN(C422)=5),-LEFT(C422,4), IF(AND(L422="W",LEN(C422)=4), -LEFT(C422,3), IF(AND(L422="E", LEN(C422)=6),LEFT(C422,5), IF(AND(L422="E",LEN(C422)=5), LEFT(C422,4), IF(AND(L422="E",LEN(C422)=4),LEFT(C422,3) ))))))</f>
        <v>115.4</v>
      </c>
      <c r="O422">
        <f>(F422^2+G422^2+H422^2)^0.5</f>
        <v>0</v>
      </c>
      <c r="P422" t="e">
        <f>ATAN((R422^2+S422^2)^0.5/T422)/$AB$1</f>
        <v>#DIV/0!</v>
      </c>
      <c r="Q422" t="e">
        <f>ATAN2(R422,S422)/$AB$1+180</f>
        <v>#DIV/0!</v>
      </c>
      <c r="R422">
        <f>-F422*SIN(M422*$AB$1)*COS(N422*$AB$1)-G422*SIN($AB$1*M422)*SIN($AB$1*N422)+H422*COS($AB$1*M422)</f>
        <v>0</v>
      </c>
      <c r="S422">
        <f>-F422*SIN($AB$1*N422)+G422*COS($AB$1*N422)</f>
        <v>0</v>
      </c>
      <c r="T422">
        <f>-F422*COS($AB$1*M422)*COS(N422*$AB$1)-G422*COS($AB$1*M422)*SIN($AB$1*N422)-H422*SIN($AB$1*M422)</f>
        <v>0</v>
      </c>
      <c r="W422">
        <f t="shared" si="11"/>
        <v>0</v>
      </c>
    </row>
    <row r="423" spans="1:23">
      <c r="A423" t="s">
        <v>2708</v>
      </c>
      <c r="I423" t="s">
        <v>2122</v>
      </c>
      <c r="J423" s="36">
        <v>0.22</v>
      </c>
      <c r="K423" s="5" t="str">
        <f>RIGHTB(B423,1)</f>
        <v/>
      </c>
      <c r="L423" s="5" t="str">
        <f>RIGHTB(C423,1)</f>
        <v/>
      </c>
      <c r="M423" s="6" t="str">
        <f>IF(AND(K423="S",LEN(B423)&gt;4),-LEFT(B423,4),IF(AND(K423="S",LEN(B423)=4),-LEFT(B423,3),IF(AND(K423="N",LEN(B423)=4),LEFT(B423,3),LEFT(B423,4))))</f>
        <v/>
      </c>
      <c r="N423" s="6" t="b">
        <f>IF(AND(L423="W",LEN(C423)=6),-LEFT(C423,5), IF(AND(L423="W",LEN(C423)=5),-LEFT(C423,4), IF(AND(L423="W",LEN(C423)=4), -LEFT(C423,3), IF(AND(L423="E", LEN(C423)=6),LEFT(C423,5), IF(AND(L423="E",LEN(C423)=5), LEFT(C423,4), IF(AND(L423="E",LEN(C423)=4),LEFT(C423,3) ))))))</f>
        <v>0</v>
      </c>
      <c r="O423">
        <f>(F423^2+G423^2+H423^2)^0.5</f>
        <v>0</v>
      </c>
      <c r="P423" t="e">
        <f>ATAN((R423^2+S423^2)^0.5/T423)/$AB$1</f>
        <v>#VALUE!</v>
      </c>
      <c r="Q423" t="e">
        <f>ATAN2(R423,S423)/$AB$1+180</f>
        <v>#VALUE!</v>
      </c>
      <c r="R423" t="e">
        <f>-F423*SIN(M423*$AB$1)*COS(N423*$AB$1)-G423*SIN($AB$1*M423)*SIN($AB$1*N423)+H423*COS($AB$1*M423)</f>
        <v>#VALUE!</v>
      </c>
      <c r="S423">
        <f>-F423*SIN($AB$1*N423)+G423*COS($AB$1*N423)</f>
        <v>0</v>
      </c>
      <c r="T423" t="e">
        <f>-F423*COS($AB$1*M423)*COS(N423*$AB$1)-G423*COS($AB$1*M423)*SIN($AB$1*N423)-H423*SIN($AB$1*M423)</f>
        <v>#VALUE!</v>
      </c>
      <c r="W423">
        <f t="shared" si="11"/>
        <v>0</v>
      </c>
    </row>
    <row r="424" spans="1:23">
      <c r="A424" t="s">
        <v>2644</v>
      </c>
      <c r="I424" t="s">
        <v>2122</v>
      </c>
      <c r="J424" s="36">
        <v>0.22</v>
      </c>
      <c r="K424" s="5" t="str">
        <f>RIGHTB(B424,1)</f>
        <v/>
      </c>
      <c r="L424" s="5" t="str">
        <f>RIGHTB(C424,1)</f>
        <v/>
      </c>
      <c r="M424" s="6" t="str">
        <f>IF(AND(K424="S",LEN(B424)&gt;4),-LEFT(B424,4),IF(AND(K424="S",LEN(B424)=4),-LEFT(B424,3),IF(AND(K424="N",LEN(B424)=4),LEFT(B424,3),LEFT(B424,4))))</f>
        <v/>
      </c>
      <c r="N424" s="6" t="b">
        <f>IF(AND(L424="W",LEN(C424)=6),-LEFT(C424,5), IF(AND(L424="W",LEN(C424)=5),-LEFT(C424,4), IF(AND(L424="W",LEN(C424)=4), -LEFT(C424,3), IF(AND(L424="E", LEN(C424)=6),LEFT(C424,5), IF(AND(L424="E",LEN(C424)=5), LEFT(C424,4), IF(AND(L424="E",LEN(C424)=4),LEFT(C424,3) ))))))</f>
        <v>0</v>
      </c>
      <c r="O424">
        <f>(F424^2+G424^2+H424^2)^0.5</f>
        <v>0</v>
      </c>
      <c r="P424" t="e">
        <f>ATAN((R424^2+S424^2)^0.5/T424)/$AB$1</f>
        <v>#VALUE!</v>
      </c>
      <c r="Q424" t="e">
        <f>ATAN2(R424,S424)/$AB$1+180</f>
        <v>#VALUE!</v>
      </c>
      <c r="R424" t="e">
        <f>-F424*SIN(M424*$AB$1)*COS(N424*$AB$1)-G424*SIN($AB$1*M424)*SIN($AB$1*N424)+H424*COS($AB$1*M424)</f>
        <v>#VALUE!</v>
      </c>
      <c r="S424">
        <f>-F424*SIN($AB$1*N424)+G424*COS($AB$1*N424)</f>
        <v>0</v>
      </c>
      <c r="T424" t="e">
        <f>-F424*COS($AB$1*M424)*COS(N424*$AB$1)-G424*COS($AB$1*M424)*SIN($AB$1*N424)-H424*SIN($AB$1*M424)</f>
        <v>#VALUE!</v>
      </c>
      <c r="W424">
        <f t="shared" si="11"/>
        <v>0</v>
      </c>
    </row>
    <row r="425" spans="1:23">
      <c r="A425" t="s">
        <v>2592</v>
      </c>
      <c r="B425" t="s">
        <v>408</v>
      </c>
      <c r="C425" t="s">
        <v>1118</v>
      </c>
      <c r="I425" t="s">
        <v>1964</v>
      </c>
      <c r="J425" s="36">
        <v>0.22</v>
      </c>
      <c r="K425" s="5" t="str">
        <f>RIGHTB(B425,1)</f>
        <v>S</v>
      </c>
      <c r="L425" s="5" t="str">
        <f>RIGHTB(C425,1)</f>
        <v>W</v>
      </c>
      <c r="M425" s="6">
        <f>IF(AND(K425="S",LEN(B425)&gt;4),-LEFT(B425,4),IF(AND(K425="S",LEN(B425)=4),-LEFT(B425,3),IF(AND(K425="N",LEN(B425)=4),LEFT(B425,3),LEFT(B425,4))))</f>
        <v>-52</v>
      </c>
      <c r="N425" s="6">
        <f>IF(AND(L425="W",LEN(C425)=6),-LEFT(C425,5), IF(AND(L425="W",LEN(C425)=5),-LEFT(C425,4), IF(AND(L425="W",LEN(C425)=4), -LEFT(C425,3), IF(AND(L425="E", LEN(C425)=6),LEFT(C425,5), IF(AND(L425="E",LEN(C425)=5), LEFT(C425,4), IF(AND(L425="E",LEN(C425)=4),LEFT(C425,3) ))))))</f>
        <v>-22.2</v>
      </c>
      <c r="O425">
        <f>(F425^2+G425^2+H425^2)^0.5</f>
        <v>0</v>
      </c>
      <c r="P425" t="e">
        <f>ATAN((R425^2+S425^2)^0.5/T425)/$AB$1</f>
        <v>#DIV/0!</v>
      </c>
      <c r="Q425" t="e">
        <f>ATAN2(R425,S425)/$AB$1+180</f>
        <v>#DIV/0!</v>
      </c>
      <c r="R425">
        <f>-F425*SIN(M425*$AB$1)*COS(N425*$AB$1)-G425*SIN($AB$1*M425)*SIN($AB$1*N425)+H425*COS($AB$1*M425)</f>
        <v>0</v>
      </c>
      <c r="S425">
        <f>-F425*SIN($AB$1*N425)+G425*COS($AB$1*N425)</f>
        <v>0</v>
      </c>
      <c r="T425">
        <f>-F425*COS($AB$1*M425)*COS(N425*$AB$1)-G425*COS($AB$1*M425)*SIN($AB$1*N425)-H425*SIN($AB$1*M425)</f>
        <v>0</v>
      </c>
      <c r="W425">
        <f t="shared" ref="W425:W456" si="12">IF(O425&lt;&gt;0,1,0)</f>
        <v>0</v>
      </c>
    </row>
    <row r="426" spans="1:23">
      <c r="A426" t="s">
        <v>2552</v>
      </c>
      <c r="B426" t="s">
        <v>1097</v>
      </c>
      <c r="C426" t="s">
        <v>402</v>
      </c>
      <c r="I426" t="s">
        <v>1854</v>
      </c>
      <c r="J426" s="36">
        <v>0.22</v>
      </c>
      <c r="K426" s="5" t="str">
        <f>RIGHTB(B426,1)</f>
        <v>N</v>
      </c>
      <c r="L426" s="5" t="str">
        <f>RIGHTB(C426,1)</f>
        <v>E</v>
      </c>
      <c r="M426" s="6" t="str">
        <f>IF(AND(K426="S",LEN(B426)&gt;4),-LEFT(B426,4),IF(AND(K426="S",LEN(B426)=4),-LEFT(B426,3),IF(AND(K426="N",LEN(B426)=4),LEFT(B426,3),LEFT(B426,4))))</f>
        <v>60.7</v>
      </c>
      <c r="N426" s="6" t="str">
        <f>IF(AND(L426="W",LEN(C426)=6),-LEFT(C426,5), IF(AND(L426="W",LEN(C426)=5),-LEFT(C426,4), IF(AND(L426="W",LEN(C426)=4), -LEFT(C426,3), IF(AND(L426="E", LEN(C426)=6),LEFT(C426,5), IF(AND(L426="E",LEN(C426)=5), LEFT(C426,4), IF(AND(L426="E",LEN(C426)=4),LEFT(C426,3) ))))))</f>
        <v>116.6</v>
      </c>
      <c r="O426">
        <f>(F426^2+G426^2+H426^2)^0.5</f>
        <v>0</v>
      </c>
      <c r="P426" t="e">
        <f>ATAN((R426^2+S426^2)^0.5/T426)/$AB$1</f>
        <v>#DIV/0!</v>
      </c>
      <c r="Q426" t="e">
        <f>ATAN2(R426,S426)/$AB$1+180</f>
        <v>#DIV/0!</v>
      </c>
      <c r="R426">
        <f>-F426*SIN(M426*$AB$1)*COS(N426*$AB$1)-G426*SIN($AB$1*M426)*SIN($AB$1*N426)+H426*COS($AB$1*M426)</f>
        <v>0</v>
      </c>
      <c r="S426">
        <f>-F426*SIN($AB$1*N426)+G426*COS($AB$1*N426)</f>
        <v>0</v>
      </c>
      <c r="T426">
        <f>-F426*COS($AB$1*M426)*COS(N426*$AB$1)-G426*COS($AB$1*M426)*SIN($AB$1*N426)-H426*SIN($AB$1*M426)</f>
        <v>0</v>
      </c>
      <c r="W426">
        <f t="shared" si="12"/>
        <v>0</v>
      </c>
    </row>
    <row r="427" spans="1:23">
      <c r="A427" t="s">
        <v>2551</v>
      </c>
      <c r="B427" t="s">
        <v>1095</v>
      </c>
      <c r="C427" t="s">
        <v>1096</v>
      </c>
      <c r="I427" t="s">
        <v>1854</v>
      </c>
      <c r="J427" s="36">
        <v>0.22</v>
      </c>
      <c r="K427" s="5" t="str">
        <f>RIGHTB(B427,1)</f>
        <v>S</v>
      </c>
      <c r="L427" s="5" t="str">
        <f>RIGHTB(C427,1)</f>
        <v>E</v>
      </c>
      <c r="M427" s="6">
        <f>IF(AND(K427="S",LEN(B427)&gt;4),-LEFT(B427,4),IF(AND(K427="S",LEN(B427)=4),-LEFT(B427,3),IF(AND(K427="N",LEN(B427)=4),LEFT(B427,3),LEFT(B427,4))))</f>
        <v>-17.7</v>
      </c>
      <c r="N427" s="6" t="str">
        <f>IF(AND(L427="W",LEN(C427)=6),-LEFT(C427,5), IF(AND(L427="W",LEN(C427)=5),-LEFT(C427,4), IF(AND(L427="W",LEN(C427)=4), -LEFT(C427,3), IF(AND(L427="E", LEN(C427)=6),LEFT(C427,5), IF(AND(L427="E",LEN(C427)=5), LEFT(C427,4), IF(AND(L427="E",LEN(C427)=4),LEFT(C427,3) ))))))</f>
        <v>138.7</v>
      </c>
      <c r="O427">
        <f>(F427^2+G427^2+H427^2)^0.5</f>
        <v>0</v>
      </c>
      <c r="P427" t="e">
        <f>ATAN((R427^2+S427^2)^0.5/T427)/$AB$1</f>
        <v>#DIV/0!</v>
      </c>
      <c r="Q427" t="e">
        <f>ATAN2(R427,S427)/$AB$1+180</f>
        <v>#DIV/0!</v>
      </c>
      <c r="R427">
        <f>-F427*SIN(M427*$AB$1)*COS(N427*$AB$1)-G427*SIN($AB$1*M427)*SIN($AB$1*N427)+H427*COS($AB$1*M427)</f>
        <v>0</v>
      </c>
      <c r="S427">
        <f>-F427*SIN($AB$1*N427)+G427*COS($AB$1*N427)</f>
        <v>0</v>
      </c>
      <c r="T427">
        <f>-F427*COS($AB$1*M427)*COS(N427*$AB$1)-G427*COS($AB$1*M427)*SIN($AB$1*N427)-H427*SIN($AB$1*M427)</f>
        <v>0</v>
      </c>
      <c r="W427">
        <f t="shared" si="12"/>
        <v>0</v>
      </c>
    </row>
    <row r="428" spans="1:23">
      <c r="A428" t="s">
        <v>2499</v>
      </c>
      <c r="B428" t="s">
        <v>1052</v>
      </c>
      <c r="C428" t="s">
        <v>1053</v>
      </c>
      <c r="I428" t="s">
        <v>2122</v>
      </c>
      <c r="J428" s="36">
        <v>0.22</v>
      </c>
      <c r="K428" s="5" t="str">
        <f>RIGHTB(B428,1)</f>
        <v>N</v>
      </c>
      <c r="L428" s="5" t="str">
        <f>RIGHTB(C428,1)</f>
        <v>E</v>
      </c>
      <c r="M428" s="6" t="str">
        <f>IF(AND(K428="S",LEN(B428)&gt;4),-LEFT(B428,4),IF(AND(K428="S",LEN(B428)=4),-LEFT(B428,3),IF(AND(K428="N",LEN(B428)=4),LEFT(B428,3),LEFT(B428,4))))</f>
        <v>5.2</v>
      </c>
      <c r="N428" s="6" t="str">
        <f>IF(AND(L428="W",LEN(C428)=6),-LEFT(C428,5), IF(AND(L428="W",LEN(C428)=5),-LEFT(C428,4), IF(AND(L428="W",LEN(C428)=4), -LEFT(C428,3), IF(AND(L428="E", LEN(C428)=6),LEFT(C428,5), IF(AND(L428="E",LEN(C428)=5), LEFT(C428,4), IF(AND(L428="E",LEN(C428)=4),LEFT(C428,3) ))))))</f>
        <v>166.2</v>
      </c>
      <c r="O428">
        <f>(F428^2+G428^2+H428^2)^0.5</f>
        <v>0</v>
      </c>
      <c r="P428" t="e">
        <f>ATAN((R428^2+S428^2)^0.5/T428)/$AB$1</f>
        <v>#DIV/0!</v>
      </c>
      <c r="Q428" t="e">
        <f>ATAN2(R428,S428)/$AB$1+180</f>
        <v>#DIV/0!</v>
      </c>
      <c r="R428">
        <f>-F428*SIN(M428*$AB$1)*COS(N428*$AB$1)-G428*SIN($AB$1*M428)*SIN($AB$1*N428)+H428*COS($AB$1*M428)</f>
        <v>0</v>
      </c>
      <c r="S428">
        <f>-F428*SIN($AB$1*N428)+G428*COS($AB$1*N428)</f>
        <v>0</v>
      </c>
      <c r="T428">
        <f>-F428*COS($AB$1*M428)*COS(N428*$AB$1)-G428*COS($AB$1*M428)*SIN($AB$1*N428)-H428*SIN($AB$1*M428)</f>
        <v>0</v>
      </c>
      <c r="W428">
        <f t="shared" si="12"/>
        <v>0</v>
      </c>
    </row>
    <row r="429" spans="1:23">
      <c r="A429" t="s">
        <v>2434</v>
      </c>
      <c r="B429" t="s">
        <v>424</v>
      </c>
      <c r="C429" t="s">
        <v>1017</v>
      </c>
      <c r="I429" t="s">
        <v>1899</v>
      </c>
      <c r="J429" s="36">
        <v>0.22</v>
      </c>
      <c r="K429" s="5" t="str">
        <f>RIGHTB(B429,1)</f>
        <v>N</v>
      </c>
      <c r="L429" s="5" t="str">
        <f>RIGHTB(C429,1)</f>
        <v>W</v>
      </c>
      <c r="M429" s="6" t="str">
        <f>IF(AND(K429="S",LEN(B429)&gt;4),-LEFT(B429,4),IF(AND(K429="S",LEN(B429)=4),-LEFT(B429,3),IF(AND(K429="N",LEN(B429)=4),LEFT(B429,3),LEFT(B429,4))))</f>
        <v>3.7</v>
      </c>
      <c r="N429" s="6">
        <f>IF(AND(L429="W",LEN(C429)=6),-LEFT(C429,5), IF(AND(L429="W",LEN(C429)=5),-LEFT(C429,4), IF(AND(L429="W",LEN(C429)=4), -LEFT(C429,3), IF(AND(L429="E", LEN(C429)=6),LEFT(C429,5), IF(AND(L429="E",LEN(C429)=5), LEFT(C429,4), IF(AND(L429="E",LEN(C429)=4),LEFT(C429,3) ))))))</f>
        <v>-150.9</v>
      </c>
      <c r="O429">
        <f>(F429^2+G429^2+H429^2)^0.5</f>
        <v>0</v>
      </c>
      <c r="P429" t="e">
        <f>ATAN((R429^2+S429^2)^0.5/T429)/$AB$1</f>
        <v>#DIV/0!</v>
      </c>
      <c r="Q429" t="e">
        <f>ATAN2(R429,S429)/$AB$1+180</f>
        <v>#DIV/0!</v>
      </c>
      <c r="R429">
        <f>-F429*SIN(M429*$AB$1)*COS(N429*$AB$1)-G429*SIN($AB$1*M429)*SIN($AB$1*N429)+H429*COS($AB$1*M429)</f>
        <v>0</v>
      </c>
      <c r="S429">
        <f>-F429*SIN($AB$1*N429)+G429*COS($AB$1*N429)</f>
        <v>0</v>
      </c>
      <c r="T429">
        <f>-F429*COS($AB$1*M429)*COS(N429*$AB$1)-G429*COS($AB$1*M429)*SIN($AB$1*N429)-H429*SIN($AB$1*M429)</f>
        <v>0</v>
      </c>
      <c r="W429">
        <f t="shared" si="12"/>
        <v>0</v>
      </c>
    </row>
    <row r="430" spans="1:23">
      <c r="A430" t="s">
        <v>2405</v>
      </c>
      <c r="B430" t="s">
        <v>460</v>
      </c>
      <c r="C430" t="s">
        <v>986</v>
      </c>
      <c r="D430">
        <v>26.5</v>
      </c>
      <c r="I430" t="s">
        <v>1899</v>
      </c>
      <c r="J430" s="36">
        <v>0.22</v>
      </c>
      <c r="K430" s="5" t="str">
        <f>RIGHTB(B430,1)</f>
        <v>N</v>
      </c>
      <c r="L430" s="5" t="str">
        <f>RIGHTB(C430,1)</f>
        <v>W</v>
      </c>
      <c r="M430" s="6" t="str">
        <f>IF(AND(K430="S",LEN(B430)&gt;4),-LEFT(B430,4),IF(AND(K430="S",LEN(B430)=4),-LEFT(B430,3),IF(AND(K430="N",LEN(B430)=4),LEFT(B430,3),LEFT(B430,4))))</f>
        <v>4.9</v>
      </c>
      <c r="N430" s="6">
        <f>IF(AND(L430="W",LEN(C430)=6),-LEFT(C430,5), IF(AND(L430="W",LEN(C430)=5),-LEFT(C430,4), IF(AND(L430="W",LEN(C430)=4), -LEFT(C430,3), IF(AND(L430="E", LEN(C430)=6),LEFT(C430,5), IF(AND(L430="E",LEN(C430)=5), LEFT(C430,4), IF(AND(L430="E",LEN(C430)=4),LEFT(C430,3) ))))))</f>
        <v>-176</v>
      </c>
      <c r="O430">
        <f>(F430^2+G430^2+H430^2)^0.5</f>
        <v>0</v>
      </c>
      <c r="P430" t="e">
        <f>ATAN((R430^2+S430^2)^0.5/T430)/$AB$1</f>
        <v>#DIV/0!</v>
      </c>
      <c r="Q430" t="e">
        <f>ATAN2(R430,S430)/$AB$1+180</f>
        <v>#DIV/0!</v>
      </c>
      <c r="R430">
        <f>-F430*SIN(M430*$AB$1)*COS(N430*$AB$1)-G430*SIN($AB$1*M430)*SIN($AB$1*N430)+H430*COS($AB$1*M430)</f>
        <v>0</v>
      </c>
      <c r="S430">
        <f>-F430*SIN($AB$1*N430)+G430*COS($AB$1*N430)</f>
        <v>0</v>
      </c>
      <c r="T430">
        <f>-F430*COS($AB$1*M430)*COS(N430*$AB$1)-G430*COS($AB$1*M430)*SIN($AB$1*N430)-H430*SIN($AB$1*M430)</f>
        <v>0</v>
      </c>
      <c r="W430">
        <f t="shared" si="12"/>
        <v>0</v>
      </c>
    </row>
    <row r="431" spans="1:23">
      <c r="A431" t="s">
        <v>2366</v>
      </c>
      <c r="I431" t="s">
        <v>1854</v>
      </c>
      <c r="J431" s="36">
        <v>0.22</v>
      </c>
      <c r="K431" s="5" t="str">
        <f>RIGHTB(B431,1)</f>
        <v/>
      </c>
      <c r="L431" s="5" t="str">
        <f>RIGHTB(C431,1)</f>
        <v/>
      </c>
      <c r="M431" s="6" t="str">
        <f>IF(AND(K431="S",LEN(B431)&gt;4),-LEFT(B431,4),IF(AND(K431="S",LEN(B431)=4),-LEFT(B431,3),IF(AND(K431="N",LEN(B431)=4),LEFT(B431,3),LEFT(B431,4))))</f>
        <v/>
      </c>
      <c r="N431" s="6" t="b">
        <f>IF(AND(L431="W",LEN(C431)=6),-LEFT(C431,5), IF(AND(L431="W",LEN(C431)=5),-LEFT(C431,4), IF(AND(L431="W",LEN(C431)=4), -LEFT(C431,3), IF(AND(L431="E", LEN(C431)=6),LEFT(C431,5), IF(AND(L431="E",LEN(C431)=5), LEFT(C431,4), IF(AND(L431="E",LEN(C431)=4),LEFT(C431,3) ))))))</f>
        <v>0</v>
      </c>
      <c r="O431">
        <f>(F431^2+G431^2+H431^2)^0.5</f>
        <v>0</v>
      </c>
      <c r="P431" t="e">
        <f>ATAN((R431^2+S431^2)^0.5/T431)/$AB$1</f>
        <v>#VALUE!</v>
      </c>
      <c r="Q431" t="e">
        <f>ATAN2(R431,S431)/$AB$1+180</f>
        <v>#VALUE!</v>
      </c>
      <c r="R431" t="e">
        <f>-F431*SIN(M431*$AB$1)*COS(N431*$AB$1)-G431*SIN($AB$1*M431)*SIN($AB$1*N431)+H431*COS($AB$1*M431)</f>
        <v>#VALUE!</v>
      </c>
      <c r="S431">
        <f>-F431*SIN($AB$1*N431)+G431*COS($AB$1*N431)</f>
        <v>0</v>
      </c>
      <c r="T431" t="e">
        <f>-F431*COS($AB$1*M431)*COS(N431*$AB$1)-G431*COS($AB$1*M431)*SIN($AB$1*N431)-H431*SIN($AB$1*M431)</f>
        <v>#VALUE!</v>
      </c>
      <c r="W431">
        <f t="shared" si="12"/>
        <v>0</v>
      </c>
    </row>
    <row r="432" spans="1:23">
      <c r="A432" t="s">
        <v>2299</v>
      </c>
      <c r="I432" t="s">
        <v>1899</v>
      </c>
      <c r="J432" s="36">
        <v>0.22</v>
      </c>
      <c r="K432" s="5" t="str">
        <f>RIGHTB(B432,1)</f>
        <v/>
      </c>
      <c r="L432" s="5" t="str">
        <f>RIGHTB(C432,1)</f>
        <v/>
      </c>
      <c r="M432" s="6" t="str">
        <f>IF(AND(K432="S",LEN(B432)&gt;4),-LEFT(B432,4),IF(AND(K432="S",LEN(B432)=4),-LEFT(B432,3),IF(AND(K432="N",LEN(B432)=4),LEFT(B432,3),LEFT(B432,4))))</f>
        <v/>
      </c>
      <c r="N432" s="6" t="b">
        <f>IF(AND(L432="W",LEN(C432)=6),-LEFT(C432,5), IF(AND(L432="W",LEN(C432)=5),-LEFT(C432,4), IF(AND(L432="W",LEN(C432)=4), -LEFT(C432,3), IF(AND(L432="E", LEN(C432)=6),LEFT(C432,5), IF(AND(L432="E",LEN(C432)=5), LEFT(C432,4), IF(AND(L432="E",LEN(C432)=4),LEFT(C432,3) ))))))</f>
        <v>0</v>
      </c>
      <c r="O432">
        <f>(F432^2+G432^2+H432^2)^0.5</f>
        <v>0</v>
      </c>
      <c r="P432" t="e">
        <f>ATAN((R432^2+S432^2)^0.5/T432)/$AB$1</f>
        <v>#VALUE!</v>
      </c>
      <c r="Q432" t="e">
        <f>ATAN2(R432,S432)/$AB$1+180</f>
        <v>#VALUE!</v>
      </c>
      <c r="R432" t="e">
        <f>-F432*SIN(M432*$AB$1)*COS(N432*$AB$1)-G432*SIN($AB$1*M432)*SIN($AB$1*N432)+H432*COS($AB$1*M432)</f>
        <v>#VALUE!</v>
      </c>
      <c r="S432">
        <f>-F432*SIN($AB$1*N432)+G432*COS($AB$1*N432)</f>
        <v>0</v>
      </c>
      <c r="T432" t="e">
        <f>-F432*COS($AB$1*M432)*COS(N432*$AB$1)-G432*COS($AB$1*M432)*SIN($AB$1*N432)-H432*SIN($AB$1*M432)</f>
        <v>#VALUE!</v>
      </c>
      <c r="W432">
        <f t="shared" si="12"/>
        <v>0</v>
      </c>
    </row>
    <row r="433" spans="1:23">
      <c r="A433" t="s">
        <v>2238</v>
      </c>
      <c r="B433" t="s">
        <v>304</v>
      </c>
      <c r="C433" t="s">
        <v>305</v>
      </c>
      <c r="D433">
        <v>27.8</v>
      </c>
      <c r="I433" t="s">
        <v>1899</v>
      </c>
      <c r="J433" s="36">
        <v>0.22</v>
      </c>
      <c r="K433" s="5" t="str">
        <f>RIGHTB(B433,1)</f>
        <v>S</v>
      </c>
      <c r="L433" s="5" t="str">
        <f>RIGHTB(C433,1)</f>
        <v>E</v>
      </c>
      <c r="M433" s="6">
        <f>IF(AND(K433="S",LEN(B433)&gt;4),-LEFT(B433,4),IF(AND(K433="S",LEN(B433)=4),-LEFT(B433,3),IF(AND(K433="N",LEN(B433)=4),LEFT(B433,3),LEFT(B433,4))))</f>
        <v>-78.3</v>
      </c>
      <c r="N433" s="6" t="str">
        <f>IF(AND(L433="W",LEN(C433)=6),-LEFT(C433,5), IF(AND(L433="W",LEN(C433)=5),-LEFT(C433,4), IF(AND(L433="W",LEN(C433)=4), -LEFT(C433,3), IF(AND(L433="E", LEN(C433)=6),LEFT(C433,5), IF(AND(L433="E",LEN(C433)=5), LEFT(C433,4), IF(AND(L433="E",LEN(C433)=4),LEFT(C433,3) ))))))</f>
        <v>70.2</v>
      </c>
      <c r="O433">
        <f>(F433^2+G433^2+H433^2)^0.5</f>
        <v>0</v>
      </c>
      <c r="P433" t="e">
        <f>ATAN((R433^2+S433^2)^0.5/T433)/$AB$1</f>
        <v>#DIV/0!</v>
      </c>
      <c r="Q433" t="e">
        <f>ATAN2(R433,S433)/$AB$1+180</f>
        <v>#DIV/0!</v>
      </c>
      <c r="R433">
        <f>-F433*SIN(M433*$AB$1)*COS(N433*$AB$1)-G433*SIN($AB$1*M433)*SIN($AB$1*N433)+H433*COS($AB$1*M433)</f>
        <v>0</v>
      </c>
      <c r="S433">
        <f>-F433*SIN($AB$1*N433)+G433*COS($AB$1*N433)</f>
        <v>0</v>
      </c>
      <c r="T433">
        <f>-F433*COS($AB$1*M433)*COS(N433*$AB$1)-G433*COS($AB$1*M433)*SIN($AB$1*N433)-H433*SIN($AB$1*M433)</f>
        <v>0</v>
      </c>
      <c r="W433">
        <f t="shared" si="12"/>
        <v>0</v>
      </c>
    </row>
    <row r="434" spans="1:23">
      <c r="A434" t="s">
        <v>2190</v>
      </c>
      <c r="B434" t="s">
        <v>242</v>
      </c>
      <c r="C434" t="s">
        <v>243</v>
      </c>
      <c r="I434" t="s">
        <v>2122</v>
      </c>
      <c r="J434" s="36">
        <v>0.22</v>
      </c>
      <c r="K434" s="5" t="str">
        <f>RIGHTB(B434,1)</f>
        <v>N</v>
      </c>
      <c r="L434" s="5" t="str">
        <f>RIGHTB(C434,1)</f>
        <v>W</v>
      </c>
      <c r="M434" s="6" t="str">
        <f>IF(AND(K434="S",LEN(B434)&gt;4),-LEFT(B434,4),IF(AND(K434="S",LEN(B434)=4),-LEFT(B434,3),IF(AND(K434="N",LEN(B434)=4),LEFT(B434,3),LEFT(B434,4))))</f>
        <v>74.5</v>
      </c>
      <c r="N434" s="6">
        <f>IF(AND(L434="W",LEN(C434)=6),-LEFT(C434,5), IF(AND(L434="W",LEN(C434)=5),-LEFT(C434,4), IF(AND(L434="W",LEN(C434)=4), -LEFT(C434,3), IF(AND(L434="E", LEN(C434)=6),LEFT(C434,5), IF(AND(L434="E",LEN(C434)=5), LEFT(C434,4), IF(AND(L434="E",LEN(C434)=4),LEFT(C434,3) ))))))</f>
        <v>-77.7</v>
      </c>
      <c r="O434">
        <f>(F434^2+G434^2+H434^2)^0.5</f>
        <v>0</v>
      </c>
      <c r="P434" t="e">
        <f>ATAN((R434^2+S434^2)^0.5/T434)/$AB$1</f>
        <v>#DIV/0!</v>
      </c>
      <c r="Q434" t="e">
        <f>ATAN2(R434,S434)/$AB$1+180</f>
        <v>#DIV/0!</v>
      </c>
      <c r="R434">
        <f>-F434*SIN(M434*$AB$1)*COS(N434*$AB$1)-G434*SIN($AB$1*M434)*SIN($AB$1*N434)+H434*COS($AB$1*M434)</f>
        <v>0</v>
      </c>
      <c r="S434">
        <f>-F434*SIN($AB$1*N434)+G434*COS($AB$1*N434)</f>
        <v>0</v>
      </c>
      <c r="T434">
        <f>-F434*COS($AB$1*M434)*COS(N434*$AB$1)-G434*COS($AB$1*M434)*SIN($AB$1*N434)-H434*SIN($AB$1*M434)</f>
        <v>0</v>
      </c>
      <c r="W434">
        <f t="shared" si="12"/>
        <v>0</v>
      </c>
    </row>
    <row r="435" spans="1:23">
      <c r="A435" t="s">
        <v>2121</v>
      </c>
      <c r="B435" t="s">
        <v>125</v>
      </c>
      <c r="C435" t="s">
        <v>126</v>
      </c>
      <c r="D435">
        <v>38.700000000000003</v>
      </c>
      <c r="E435">
        <v>28.9</v>
      </c>
      <c r="F435">
        <v>-8</v>
      </c>
      <c r="G435">
        <v>-23.7</v>
      </c>
      <c r="H435">
        <v>-14.5</v>
      </c>
      <c r="I435" t="s">
        <v>2122</v>
      </c>
      <c r="J435" s="36">
        <v>0.22</v>
      </c>
      <c r="K435" s="5" t="str">
        <f>RIGHTB(B435,1)</f>
        <v>S</v>
      </c>
      <c r="L435" s="5" t="str">
        <f>RIGHTB(C435,1)</f>
        <v>E</v>
      </c>
      <c r="M435" s="6">
        <f>IF(AND(K435="S",LEN(B435)&gt;4),-LEFT(B435,4),IF(AND(K435="S",LEN(B435)=4),-LEFT(B435,3),IF(AND(K435="N",LEN(B435)=4),LEFT(B435,3),LEFT(B435,4))))</f>
        <v>-18.3</v>
      </c>
      <c r="N435" s="6" t="str">
        <f>IF(AND(L435="W",LEN(C435)=6),-LEFT(C435,5), IF(AND(L435="W",LEN(C435)=5),-LEFT(C435,4), IF(AND(L435="W",LEN(C435)=4), -LEFT(C435,3), IF(AND(L435="E", LEN(C435)=6),LEFT(C435,5), IF(AND(L435="E",LEN(C435)=5), LEFT(C435,4), IF(AND(L435="E",LEN(C435)=4),LEFT(C435,3) ))))))</f>
        <v>64.2</v>
      </c>
      <c r="O435">
        <f>(F435^2+G435^2+H435^2)^0.5</f>
        <v>28.912626999288737</v>
      </c>
      <c r="P435">
        <f>ATAN((R435^2+S435^2)^0.5/T435)/$AB$1</f>
        <v>48.887275226722878</v>
      </c>
      <c r="Q435">
        <f>ATAN2(R435,S435)/$AB$1+180</f>
        <v>8.2146201634855061</v>
      </c>
      <c r="R435">
        <f>-F435*SIN(M435*$AB$1)*COS(N435*$AB$1)-G435*SIN($AB$1*M435)*SIN($AB$1*N435)+H435*COS($AB$1*M435)</f>
        <v>-21.559774941856553</v>
      </c>
      <c r="S435">
        <f>-F435*SIN($AB$1*N435)+G435*COS($AB$1*N435)</f>
        <v>-3.1124268847014847</v>
      </c>
      <c r="T435">
        <f>-F435*COS($AB$1*M435)*COS(N435*$AB$1)-G435*COS($AB$1*M435)*SIN($AB$1*N435)-H435*SIN($AB$1*M435)</f>
        <v>19.011283579597713</v>
      </c>
      <c r="W435">
        <f t="shared" si="12"/>
        <v>1</v>
      </c>
    </row>
    <row r="436" spans="1:23">
      <c r="A436" t="s">
        <v>2083</v>
      </c>
      <c r="B436" t="s">
        <v>78</v>
      </c>
      <c r="C436" t="s">
        <v>79</v>
      </c>
      <c r="D436">
        <v>29.1</v>
      </c>
      <c r="E436">
        <v>17.8</v>
      </c>
      <c r="F436">
        <v>17.7</v>
      </c>
      <c r="G436">
        <v>-2.2999999999999998</v>
      </c>
      <c r="H436">
        <v>-0.1</v>
      </c>
      <c r="I436" t="s">
        <v>1964</v>
      </c>
      <c r="J436" s="36">
        <v>0.22</v>
      </c>
      <c r="K436" s="5" t="str">
        <f>RIGHTB(B436,1)</f>
        <v>S</v>
      </c>
      <c r="L436" s="5" t="str">
        <f>RIGHTB(C436,1)</f>
        <v>E</v>
      </c>
      <c r="M436" s="6">
        <f>IF(AND(K436="S",LEN(B436)&gt;4),-LEFT(B436,4),IF(AND(K436="S",LEN(B436)=4),-LEFT(B436,3),IF(AND(K436="N",LEN(B436)=4),LEFT(B436,3),LEFT(B436,4))))</f>
        <v>-31.8</v>
      </c>
      <c r="N436" s="6" t="str">
        <f>IF(AND(L436="W",LEN(C436)=6),-LEFT(C436,5), IF(AND(L436="W",LEN(C436)=5),-LEFT(C436,4), IF(AND(L436="W",LEN(C436)=4), -LEFT(C436,3), IF(AND(L436="E", LEN(C436)=6),LEFT(C436,5), IF(AND(L436="E",LEN(C436)=5), LEFT(C436,4), IF(AND(L436="E",LEN(C436)=4),LEFT(C436,3) ))))))</f>
        <v>137.1</v>
      </c>
      <c r="O436">
        <f>(F436^2+G436^2+H436^2)^0.5</f>
        <v>17.849089612638512</v>
      </c>
      <c r="P436">
        <f>ATAN((R436^2+S436^2)^0.5/T436)/$AB$1</f>
        <v>46.45059424531334</v>
      </c>
      <c r="Q436">
        <f>ATAN2(R436,S436)/$AB$1+180</f>
        <v>53.237805299954147</v>
      </c>
      <c r="R436">
        <f>-F436*SIN(M436*$AB$1)*COS(N436*$AB$1)-G436*SIN($AB$1*M436)*SIN($AB$1*N436)+H436*COS($AB$1*M436)</f>
        <v>-7.742535574458226</v>
      </c>
      <c r="S436">
        <f>-F436*SIN($AB$1*N436)+G436*COS($AB$1*N436)</f>
        <v>-10.363910714355733</v>
      </c>
      <c r="T436">
        <f>-F436*COS($AB$1*M436)*COS(N436*$AB$1)-G436*COS($AB$1*M436)*SIN($AB$1*N436)-H436*SIN($AB$1*M436)</f>
        <v>12.297662281226922</v>
      </c>
      <c r="W436">
        <f t="shared" si="12"/>
        <v>1</v>
      </c>
    </row>
    <row r="437" spans="1:23">
      <c r="A437" t="s">
        <v>2012</v>
      </c>
      <c r="B437" t="s">
        <v>185</v>
      </c>
      <c r="C437" t="s">
        <v>186</v>
      </c>
      <c r="D437">
        <v>32.4</v>
      </c>
      <c r="E437">
        <v>31.9</v>
      </c>
      <c r="F437">
        <v>-4.7</v>
      </c>
      <c r="G437">
        <v>-17.8</v>
      </c>
      <c r="H437">
        <v>-26</v>
      </c>
      <c r="I437" t="s">
        <v>1899</v>
      </c>
      <c r="J437" s="36">
        <v>0.22</v>
      </c>
      <c r="K437" s="5" t="str">
        <f>RIGHTB(B437,1)</f>
        <v>N</v>
      </c>
      <c r="L437" s="5" t="str">
        <f>RIGHTB(C437,1)</f>
        <v>E</v>
      </c>
      <c r="M437" s="6" t="str">
        <f>IF(AND(K437="S",LEN(B437)&gt;4),-LEFT(B437,4),IF(AND(K437="S",LEN(B437)=4),-LEFT(B437,3),IF(AND(K437="N",LEN(B437)=4),LEFT(B437,3),LEFT(B437,4))))</f>
        <v>6.3</v>
      </c>
      <c r="N437" s="6" t="str">
        <f>IF(AND(L437="W",LEN(C437)=6),-LEFT(C437,5), IF(AND(L437="W",LEN(C437)=5),-LEFT(C437,4), IF(AND(L437="W",LEN(C437)=4), -LEFT(C437,3), IF(AND(L437="E", LEN(C437)=6),LEFT(C437,5), IF(AND(L437="E",LEN(C437)=5), LEFT(C437,4), IF(AND(L437="E",LEN(C437)=4),LEFT(C437,3) ))))))</f>
        <v>124.1</v>
      </c>
      <c r="O437">
        <f>(F437^2+G437^2+H437^2)^0.5</f>
        <v>31.857966036770144</v>
      </c>
      <c r="P437">
        <f>ATAN((R437^2+S437^2)^0.5/T437)/$AB$1</f>
        <v>62.146446968740179</v>
      </c>
      <c r="Q437">
        <f>ATAN2(R437,S437)/$AB$1+180</f>
        <v>330.49733974884907</v>
      </c>
      <c r="R437">
        <f>-F437*SIN(M437*$AB$1)*COS(N437*$AB$1)-G437*SIN($AB$1*M437)*SIN($AB$1*N437)+H437*COS($AB$1*M437)</f>
        <v>-24.514709090394501</v>
      </c>
      <c r="S437">
        <f>-F437*SIN($AB$1*N437)+G437*COS($AB$1*N437)</f>
        <v>13.871257675202068</v>
      </c>
      <c r="T437">
        <f>-F437*COS($AB$1*M437)*COS(N437*$AB$1)-G437*COS($AB$1*M437)*SIN($AB$1*N437)-H437*SIN($AB$1*M437)</f>
        <v>14.884463333337786</v>
      </c>
      <c r="W437">
        <f t="shared" si="12"/>
        <v>1</v>
      </c>
    </row>
    <row r="438" spans="1:23">
      <c r="A438" t="s">
        <v>2002</v>
      </c>
      <c r="B438" t="s">
        <v>898</v>
      </c>
      <c r="C438" t="s">
        <v>899</v>
      </c>
      <c r="I438" t="s">
        <v>1854</v>
      </c>
      <c r="J438" s="36">
        <v>0.22</v>
      </c>
      <c r="K438" s="5" t="str">
        <f>RIGHTB(B438,1)</f>
        <v>N</v>
      </c>
      <c r="L438" s="5" t="str">
        <f>RIGHTB(C438,1)</f>
        <v>W</v>
      </c>
      <c r="M438" s="6" t="str">
        <f>IF(AND(K438="S",LEN(B438)&gt;4),-LEFT(B438,4),IF(AND(K438="S",LEN(B438)=4),-LEFT(B438,3),IF(AND(K438="N",LEN(B438)=4),LEFT(B438,3),LEFT(B438,4))))</f>
        <v>5.8</v>
      </c>
      <c r="N438" s="6">
        <f>IF(AND(L438="W",LEN(C438)=6),-LEFT(C438,5), IF(AND(L438="W",LEN(C438)=5),-LEFT(C438,4), IF(AND(L438="W",LEN(C438)=4), -LEFT(C438,3), IF(AND(L438="E", LEN(C438)=6),LEFT(C438,5), IF(AND(L438="E",LEN(C438)=5), LEFT(C438,4), IF(AND(L438="E",LEN(C438)=4),LEFT(C438,3) ))))))</f>
        <v>-15.2</v>
      </c>
      <c r="O438">
        <f>(F438^2+G438^2+H438^2)^0.5</f>
        <v>0</v>
      </c>
      <c r="P438" t="e">
        <f>ATAN((R438^2+S438^2)^0.5/T438)/$AB$1</f>
        <v>#DIV/0!</v>
      </c>
      <c r="Q438" t="e">
        <f>ATAN2(R438,S438)/$AB$1+180</f>
        <v>#DIV/0!</v>
      </c>
      <c r="R438">
        <f>-F438*SIN(M438*$AB$1)*COS(N438*$AB$1)-G438*SIN($AB$1*M438)*SIN($AB$1*N438)+H438*COS($AB$1*M438)</f>
        <v>0</v>
      </c>
      <c r="S438">
        <f>-F438*SIN($AB$1*N438)+G438*COS($AB$1*N438)</f>
        <v>0</v>
      </c>
      <c r="T438">
        <f>-F438*COS($AB$1*M438)*COS(N438*$AB$1)-G438*COS($AB$1*M438)*SIN($AB$1*N438)-H438*SIN($AB$1*M438)</f>
        <v>0</v>
      </c>
      <c r="W438">
        <f t="shared" si="12"/>
        <v>0</v>
      </c>
    </row>
    <row r="439" spans="1:23">
      <c r="A439" t="s">
        <v>1963</v>
      </c>
      <c r="B439" t="s">
        <v>622</v>
      </c>
      <c r="C439" t="s">
        <v>623</v>
      </c>
      <c r="D439">
        <v>32</v>
      </c>
      <c r="I439" t="s">
        <v>1964</v>
      </c>
      <c r="J439" s="36">
        <v>0.22</v>
      </c>
      <c r="K439" s="5" t="str">
        <f>RIGHTB(B439,1)</f>
        <v>N</v>
      </c>
      <c r="L439" s="5" t="str">
        <f>RIGHTB(C439,1)</f>
        <v>W</v>
      </c>
      <c r="M439" s="6" t="str">
        <f>IF(AND(K439="S",LEN(B439)&gt;4),-LEFT(B439,4),IF(AND(K439="S",LEN(B439)=4),-LEFT(B439,3),IF(AND(K439="N",LEN(B439)=4),LEFT(B439,3),LEFT(B439,4))))</f>
        <v>10.2</v>
      </c>
      <c r="N439" s="6">
        <f>IF(AND(L439="W",LEN(C439)=6),-LEFT(C439,5), IF(AND(L439="W",LEN(C439)=5),-LEFT(C439,4), IF(AND(L439="W",LEN(C439)=4), -LEFT(C439,3), IF(AND(L439="E", LEN(C439)=6),LEFT(C439,5), IF(AND(L439="E",LEN(C439)=5), LEFT(C439,4), IF(AND(L439="E",LEN(C439)=4),LEFT(C439,3) ))))))</f>
        <v>-48.8</v>
      </c>
      <c r="O439">
        <f>(F439^2+G439^2+H439^2)^0.5</f>
        <v>0</v>
      </c>
      <c r="P439" t="e">
        <f>ATAN((R439^2+S439^2)^0.5/T439)/$AB$1</f>
        <v>#DIV/0!</v>
      </c>
      <c r="Q439" t="e">
        <f>ATAN2(R439,S439)/$AB$1+180</f>
        <v>#DIV/0!</v>
      </c>
      <c r="R439">
        <f>-F439*SIN(M439*$AB$1)*COS(N439*$AB$1)-G439*SIN($AB$1*M439)*SIN($AB$1*N439)+H439*COS($AB$1*M439)</f>
        <v>0</v>
      </c>
      <c r="S439">
        <f>-F439*SIN($AB$1*N439)+G439*COS($AB$1*N439)</f>
        <v>0</v>
      </c>
      <c r="T439">
        <f>-F439*COS($AB$1*M439)*COS(N439*$AB$1)-G439*COS($AB$1*M439)*SIN($AB$1*N439)-H439*SIN($AB$1*M439)</f>
        <v>0</v>
      </c>
      <c r="W439">
        <f t="shared" si="12"/>
        <v>0</v>
      </c>
    </row>
    <row r="440" spans="1:23">
      <c r="A440" t="s">
        <v>1949</v>
      </c>
      <c r="B440" t="s">
        <v>607</v>
      </c>
      <c r="C440" t="s">
        <v>608</v>
      </c>
      <c r="D440">
        <v>40</v>
      </c>
      <c r="E440">
        <v>17.5</v>
      </c>
      <c r="F440">
        <v>-2.5</v>
      </c>
      <c r="G440">
        <v>-3.3</v>
      </c>
      <c r="H440">
        <v>17</v>
      </c>
      <c r="I440" t="s">
        <v>1899</v>
      </c>
      <c r="J440" s="36">
        <v>0.22</v>
      </c>
      <c r="K440" s="5" t="str">
        <f>RIGHTB(B440,1)</f>
        <v>S</v>
      </c>
      <c r="L440" s="5" t="str">
        <f>RIGHTB(C440,1)</f>
        <v>E</v>
      </c>
      <c r="M440" s="6">
        <f>IF(AND(K440="S",LEN(B440)&gt;4),-LEFT(B440,4),IF(AND(K440="S",LEN(B440)=4),-LEFT(B440,3),IF(AND(K440="N",LEN(B440)=4),LEFT(B440,3),LEFT(B440,4))))</f>
        <v>-51.8</v>
      </c>
      <c r="N440" s="6" t="str">
        <f>IF(AND(L440="W",LEN(C440)=6),-LEFT(C440,5), IF(AND(L440="W",LEN(C440)=5),-LEFT(C440,4), IF(AND(L440="W",LEN(C440)=4), -LEFT(C440,3), IF(AND(L440="E", LEN(C440)=6),LEFT(C440,5), IF(AND(L440="E",LEN(C440)=5), LEFT(C440,4), IF(AND(L440="E",LEN(C440)=4),LEFT(C440,3) ))))))</f>
        <v>178.5</v>
      </c>
      <c r="O440">
        <f>(F440^2+G440^2+H440^2)^0.5</f>
        <v>17.496856860590704</v>
      </c>
      <c r="P440">
        <f>ATAN((R440^2+S440^2)^0.5/T440)/$AB$1</f>
        <v>47.291828180329603</v>
      </c>
      <c r="Q440">
        <f>ATAN2(R440,S440)/$AB$1+180</f>
        <v>195.16926748478542</v>
      </c>
      <c r="R440">
        <f>-F440*SIN(M440*$AB$1)*COS(N440*$AB$1)-G440*SIN($AB$1*M440)*SIN($AB$1*N440)+H440*COS($AB$1*M440)</f>
        <v>12.409026313871843</v>
      </c>
      <c r="S440">
        <f>-F440*SIN($AB$1*N440)+G440*COS($AB$1*N440)</f>
        <v>3.3643115434038657</v>
      </c>
      <c r="T440">
        <f>-F440*COS($AB$1*M440)*COS(N440*$AB$1)-G440*COS($AB$1*M440)*SIN($AB$1*N440)-H440*SIN($AB$1*M440)</f>
        <v>11.867496525407356</v>
      </c>
      <c r="W440">
        <f t="shared" si="12"/>
        <v>1</v>
      </c>
    </row>
    <row r="441" spans="1:23">
      <c r="A441" t="s">
        <v>1898</v>
      </c>
      <c r="B441" t="s">
        <v>692</v>
      </c>
      <c r="C441" t="s">
        <v>693</v>
      </c>
      <c r="D441">
        <v>31.5</v>
      </c>
      <c r="E441">
        <v>13.1</v>
      </c>
      <c r="F441">
        <v>-0.9</v>
      </c>
      <c r="G441">
        <v>13.1</v>
      </c>
      <c r="H441">
        <v>-0.4</v>
      </c>
      <c r="I441" t="s">
        <v>1899</v>
      </c>
      <c r="J441" s="36">
        <v>0.22</v>
      </c>
      <c r="K441" s="5" t="str">
        <f>RIGHTB(B441,1)</f>
        <v>S</v>
      </c>
      <c r="L441" s="5" t="str">
        <f>RIGHTB(C441,1)</f>
        <v>W</v>
      </c>
      <c r="M441" s="6">
        <f>IF(AND(K441="S",LEN(B441)&gt;4),-LEFT(B441,4),IF(AND(K441="S",LEN(B441)=4),-LEFT(B441,3),IF(AND(K441="N",LEN(B441)=4),LEFT(B441,3),LEFT(B441,4))))</f>
        <v>-13.5</v>
      </c>
      <c r="N441" s="6">
        <f>IF(AND(L441="W",LEN(C441)=6),-LEFT(C441,5), IF(AND(L441="W",LEN(C441)=5),-LEFT(C441,4), IF(AND(L441="W",LEN(C441)=4), -LEFT(C441,3), IF(AND(L441="E", LEN(C441)=6),LEFT(C441,5), IF(AND(L441="E",LEN(C441)=5), LEFT(C441,4), IF(AND(L441="E",LEN(C441)=4),LEFT(C441,3) ))))))</f>
        <v>-37.1</v>
      </c>
      <c r="O441">
        <f>(F441^2+G441^2+H441^2)^0.5</f>
        <v>13.136970731489052</v>
      </c>
      <c r="P441">
        <f>ATAN((R441^2+S441^2)^0.5/T441)/$AB$1</f>
        <v>50.882377500429214</v>
      </c>
      <c r="Q441">
        <f>ATAN2(R441,S441)/$AB$1+180</f>
        <v>283.62638210879538</v>
      </c>
      <c r="R441">
        <f>-F441*SIN(M441*$AB$1)*COS(N441*$AB$1)-G441*SIN($AB$1*M441)*SIN($AB$1*N441)+H441*COS($AB$1*M441)</f>
        <v>-2.4012120286414786</v>
      </c>
      <c r="S441">
        <f>-F441*SIN($AB$1*N441)+G441*COS($AB$1*N441)</f>
        <v>9.9054622787992699</v>
      </c>
      <c r="T441">
        <f>-F441*COS($AB$1*M441)*COS(N441*$AB$1)-G441*COS($AB$1*M441)*SIN($AB$1*N441)-H441*SIN($AB$1*M441)</f>
        <v>8.2883048831948898</v>
      </c>
      <c r="W441">
        <f t="shared" si="12"/>
        <v>1</v>
      </c>
    </row>
    <row r="442" spans="1:23">
      <c r="A442" t="s">
        <v>1550</v>
      </c>
      <c r="B442" t="s">
        <v>813</v>
      </c>
      <c r="C442" t="s">
        <v>866</v>
      </c>
      <c r="D442">
        <v>41.5</v>
      </c>
      <c r="E442">
        <v>18.100000000000001</v>
      </c>
      <c r="F442">
        <v>6.2</v>
      </c>
      <c r="G442">
        <v>11.1</v>
      </c>
      <c r="H442">
        <v>-12.9</v>
      </c>
      <c r="I442" t="s">
        <v>1854</v>
      </c>
      <c r="J442" s="36">
        <v>0.22</v>
      </c>
      <c r="K442" s="5" t="str">
        <f>RIGHTB(B442,1)</f>
        <v>N</v>
      </c>
      <c r="L442" s="5" t="str">
        <f>RIGHTB(C442,1)</f>
        <v>E</v>
      </c>
      <c r="M442" s="6" t="str">
        <f>IF(AND(K442="S",LEN(B442)&gt;4),-LEFT(B442,4),IF(AND(K442="S",LEN(B442)=4),-LEFT(B442,3),IF(AND(K442="N",LEN(B442)=4),LEFT(B442,3),LEFT(B442,4))))</f>
        <v>56.5</v>
      </c>
      <c r="N442" s="6" t="str">
        <f>IF(AND(L442="W",LEN(C442)=6),-LEFT(C442,5), IF(AND(L442="W",LEN(C442)=5),-LEFT(C442,4), IF(AND(L442="W",LEN(C442)=4), -LEFT(C442,3), IF(AND(L442="E", LEN(C442)=6),LEFT(C442,5), IF(AND(L442="E",LEN(C442)=5), LEFT(C442,4), IF(AND(L442="E",LEN(C442)=4),LEFT(C442,3) ))))))</f>
        <v>94.9</v>
      </c>
      <c r="O442">
        <f>(F442^2+G442^2+H442^2)^0.5</f>
        <v>18.112426673419549</v>
      </c>
      <c r="P442">
        <f>ATAN((R442^2+S442^2)^0.5/T442)/$AB$1</f>
        <v>74.155091642028623</v>
      </c>
      <c r="Q442">
        <f>ATAN2(R442,S442)/$AB$1+180</f>
        <v>24.138276230233771</v>
      </c>
      <c r="R442">
        <f>-F442*SIN(M442*$AB$1)*COS(N442*$AB$1)-G442*SIN($AB$1*M442)*SIN($AB$1*N442)+H442*COS($AB$1*M442)</f>
        <v>-15.900677953483047</v>
      </c>
      <c r="S442">
        <f>-F442*SIN($AB$1*N442)+G442*COS($AB$1*N442)</f>
        <v>-7.125468682709907</v>
      </c>
      <c r="T442">
        <f>-F442*COS($AB$1*M442)*COS(N442*$AB$1)-G442*COS($AB$1*M442)*SIN($AB$1*N442)-H442*SIN($AB$1*M442)</f>
        <v>4.9453146180337706</v>
      </c>
      <c r="W442">
        <f t="shared" si="12"/>
        <v>1</v>
      </c>
    </row>
    <row r="443" spans="1:23">
      <c r="A443" t="s">
        <v>2774</v>
      </c>
      <c r="I443" t="s">
        <v>2155</v>
      </c>
      <c r="J443" s="36">
        <v>0.21</v>
      </c>
      <c r="K443" s="5" t="str">
        <f>RIGHTB(B443,1)</f>
        <v/>
      </c>
      <c r="L443" s="5" t="str">
        <f>RIGHTB(C443,1)</f>
        <v/>
      </c>
      <c r="M443" s="6" t="str">
        <f>IF(AND(K443="S",LEN(B443)&gt;4),-LEFT(B443,4),IF(AND(K443="S",LEN(B443)=4),-LEFT(B443,3),IF(AND(K443="N",LEN(B443)=4),LEFT(B443,3),LEFT(B443,4))))</f>
        <v/>
      </c>
      <c r="N443" s="6" t="b">
        <f>IF(AND(L443="W",LEN(C443)=6),-LEFT(C443,5), IF(AND(L443="W",LEN(C443)=5),-LEFT(C443,4), IF(AND(L443="W",LEN(C443)=4), -LEFT(C443,3), IF(AND(L443="E", LEN(C443)=6),LEFT(C443,5), IF(AND(L443="E",LEN(C443)=5), LEFT(C443,4), IF(AND(L443="E",LEN(C443)=4),LEFT(C443,3) ))))))</f>
        <v>0</v>
      </c>
      <c r="O443">
        <f>(F443^2+G443^2+H443^2)^0.5</f>
        <v>0</v>
      </c>
      <c r="P443" t="e">
        <f>ATAN((R443^2+S443^2)^0.5/T443)/$AB$1</f>
        <v>#VALUE!</v>
      </c>
      <c r="Q443" t="e">
        <f>ATAN2(R443,S443)/$AB$1+180</f>
        <v>#VALUE!</v>
      </c>
      <c r="R443" t="e">
        <f>-F443*SIN(M443*$AB$1)*COS(N443*$AB$1)-G443*SIN($AB$1*M443)*SIN($AB$1*N443)+H443*COS($AB$1*M443)</f>
        <v>#VALUE!</v>
      </c>
      <c r="S443">
        <f>-F443*SIN($AB$1*N443)+G443*COS($AB$1*N443)</f>
        <v>0</v>
      </c>
      <c r="T443" t="e">
        <f>-F443*COS($AB$1*M443)*COS(N443*$AB$1)-G443*COS($AB$1*M443)*SIN($AB$1*N443)-H443*SIN($AB$1*M443)</f>
        <v>#VALUE!</v>
      </c>
      <c r="W443">
        <f t="shared" si="12"/>
        <v>0</v>
      </c>
    </row>
    <row r="444" spans="1:23">
      <c r="A444" t="s">
        <v>2773</v>
      </c>
      <c r="I444" t="s">
        <v>1942</v>
      </c>
      <c r="J444" s="36">
        <v>0.21</v>
      </c>
      <c r="K444" s="5" t="str">
        <f>RIGHTB(B444,1)</f>
        <v/>
      </c>
      <c r="L444" s="5" t="str">
        <f>RIGHTB(C444,1)</f>
        <v/>
      </c>
      <c r="M444" s="6" t="str">
        <f>IF(AND(K444="S",LEN(B444)&gt;4),-LEFT(B444,4),IF(AND(K444="S",LEN(B444)=4),-LEFT(B444,3),IF(AND(K444="N",LEN(B444)=4),LEFT(B444,3),LEFT(B444,4))))</f>
        <v/>
      </c>
      <c r="N444" s="6" t="b">
        <f>IF(AND(L444="W",LEN(C444)=6),-LEFT(C444,5), IF(AND(L444="W",LEN(C444)=5),-LEFT(C444,4), IF(AND(L444="W",LEN(C444)=4), -LEFT(C444,3), IF(AND(L444="E", LEN(C444)=6),LEFT(C444,5), IF(AND(L444="E",LEN(C444)=5), LEFT(C444,4), IF(AND(L444="E",LEN(C444)=4),LEFT(C444,3) ))))))</f>
        <v>0</v>
      </c>
      <c r="O444">
        <f>(F444^2+G444^2+H444^2)^0.5</f>
        <v>0</v>
      </c>
      <c r="P444" t="e">
        <f>ATAN((R444^2+S444^2)^0.5/T444)/$AB$1</f>
        <v>#VALUE!</v>
      </c>
      <c r="Q444" t="e">
        <f>ATAN2(R444,S444)/$AB$1+180</f>
        <v>#VALUE!</v>
      </c>
      <c r="R444" t="e">
        <f>-F444*SIN(M444*$AB$1)*COS(N444*$AB$1)-G444*SIN($AB$1*M444)*SIN($AB$1*N444)+H444*COS($AB$1*M444)</f>
        <v>#VALUE!</v>
      </c>
      <c r="S444">
        <f>-F444*SIN($AB$1*N444)+G444*COS($AB$1*N444)</f>
        <v>0</v>
      </c>
      <c r="T444" t="e">
        <f>-F444*COS($AB$1*M444)*COS(N444*$AB$1)-G444*COS($AB$1*M444)*SIN($AB$1*N444)-H444*SIN($AB$1*M444)</f>
        <v>#VALUE!</v>
      </c>
      <c r="W444">
        <f t="shared" si="12"/>
        <v>0</v>
      </c>
    </row>
    <row r="445" spans="1:23">
      <c r="A445" t="s">
        <v>2631</v>
      </c>
      <c r="B445" t="s">
        <v>1150</v>
      </c>
      <c r="C445" t="s">
        <v>1151</v>
      </c>
      <c r="I445" t="s">
        <v>2155</v>
      </c>
      <c r="J445" s="36">
        <v>0.21</v>
      </c>
      <c r="K445" s="5" t="str">
        <f>RIGHTB(B445,1)</f>
        <v>S</v>
      </c>
      <c r="L445" s="5" t="str">
        <f>RIGHTB(C445,1)</f>
        <v>W</v>
      </c>
      <c r="M445" s="6">
        <f>IF(AND(K445="S",LEN(B445)&gt;4),-LEFT(B445,4),IF(AND(K445="S",LEN(B445)=4),-LEFT(B445,3),IF(AND(K445="N",LEN(B445)=4),LEFT(B445,3),LEFT(B445,4))))</f>
        <v>-26.5</v>
      </c>
      <c r="N445" s="6">
        <f>IF(AND(L445="W",LEN(C445)=6),-LEFT(C445,5), IF(AND(L445="W",LEN(C445)=5),-LEFT(C445,4), IF(AND(L445="W",LEN(C445)=4), -LEFT(C445,3), IF(AND(L445="E", LEN(C445)=6),LEFT(C445,5), IF(AND(L445="E",LEN(C445)=5), LEFT(C445,4), IF(AND(L445="E",LEN(C445)=4),LEFT(C445,3) ))))))</f>
        <v>-11.3</v>
      </c>
      <c r="O445">
        <f>(F445^2+G445^2+H445^2)^0.5</f>
        <v>0</v>
      </c>
      <c r="P445" t="e">
        <f>ATAN((R445^2+S445^2)^0.5/T445)/$AB$1</f>
        <v>#DIV/0!</v>
      </c>
      <c r="Q445" t="e">
        <f>ATAN2(R445,S445)/$AB$1+180</f>
        <v>#DIV/0!</v>
      </c>
      <c r="R445">
        <f>-F445*SIN(M445*$AB$1)*COS(N445*$AB$1)-G445*SIN($AB$1*M445)*SIN($AB$1*N445)+H445*COS($AB$1*M445)</f>
        <v>0</v>
      </c>
      <c r="S445">
        <f>-F445*SIN($AB$1*N445)+G445*COS($AB$1*N445)</f>
        <v>0</v>
      </c>
      <c r="T445">
        <f>-F445*COS($AB$1*M445)*COS(N445*$AB$1)-G445*COS($AB$1*M445)*SIN($AB$1*N445)-H445*SIN($AB$1*M445)</f>
        <v>0</v>
      </c>
      <c r="W445">
        <f t="shared" si="12"/>
        <v>0</v>
      </c>
    </row>
    <row r="446" spans="1:23">
      <c r="A446" t="s">
        <v>2607</v>
      </c>
      <c r="B446" t="s">
        <v>1128</v>
      </c>
      <c r="C446" t="s">
        <v>1129</v>
      </c>
      <c r="I446" t="s">
        <v>1667</v>
      </c>
      <c r="J446" s="36">
        <v>0.21</v>
      </c>
      <c r="K446" s="5" t="str">
        <f>RIGHTB(B446,1)</f>
        <v>N</v>
      </c>
      <c r="L446" s="5" t="str">
        <f>RIGHTB(C446,1)</f>
        <v>E</v>
      </c>
      <c r="M446" s="6" t="str">
        <f>IF(AND(K446="S",LEN(B446)&gt;4),-LEFT(B446,4),IF(AND(K446="S",LEN(B446)=4),-LEFT(B446,3),IF(AND(K446="N",LEN(B446)=4),LEFT(B446,3),LEFT(B446,4))))</f>
        <v>15.0</v>
      </c>
      <c r="N446" s="6" t="str">
        <f>IF(AND(L446="W",LEN(C446)=6),-LEFT(C446,5), IF(AND(L446="W",LEN(C446)=5),-LEFT(C446,4), IF(AND(L446="W",LEN(C446)=4), -LEFT(C446,3), IF(AND(L446="E", LEN(C446)=6),LEFT(C446,5), IF(AND(L446="E",LEN(C446)=5), LEFT(C446,4), IF(AND(L446="E",LEN(C446)=4),LEFT(C446,3) ))))))</f>
        <v>140.7</v>
      </c>
      <c r="O446">
        <f>(F446^2+G446^2+H446^2)^0.5</f>
        <v>0</v>
      </c>
      <c r="P446" t="e">
        <f>ATAN((R446^2+S446^2)^0.5/T446)/$AB$1</f>
        <v>#DIV/0!</v>
      </c>
      <c r="Q446" t="e">
        <f>ATAN2(R446,S446)/$AB$1+180</f>
        <v>#DIV/0!</v>
      </c>
      <c r="R446">
        <f>-F446*SIN(M446*$AB$1)*COS(N446*$AB$1)-G446*SIN($AB$1*M446)*SIN($AB$1*N446)+H446*COS($AB$1*M446)</f>
        <v>0</v>
      </c>
      <c r="S446">
        <f>-F446*SIN($AB$1*N446)+G446*COS($AB$1*N446)</f>
        <v>0</v>
      </c>
      <c r="T446">
        <f>-F446*COS($AB$1*M446)*COS(N446*$AB$1)-G446*COS($AB$1*M446)*SIN($AB$1*N446)-H446*SIN($AB$1*M446)</f>
        <v>0</v>
      </c>
      <c r="W446">
        <f t="shared" si="12"/>
        <v>0</v>
      </c>
    </row>
    <row r="447" spans="1:23">
      <c r="A447" t="s">
        <v>2599</v>
      </c>
      <c r="B447" t="s">
        <v>1123</v>
      </c>
      <c r="C447" t="s">
        <v>1124</v>
      </c>
      <c r="I447" t="s">
        <v>1667</v>
      </c>
      <c r="J447" s="36">
        <v>0.21</v>
      </c>
      <c r="K447" s="5" t="str">
        <f>RIGHTB(B447,1)</f>
        <v>N</v>
      </c>
      <c r="L447" s="5" t="str">
        <f>RIGHTB(C447,1)</f>
        <v>W</v>
      </c>
      <c r="M447" s="6" t="str">
        <f>IF(AND(K447="S",LEN(B447)&gt;4),-LEFT(B447,4),IF(AND(K447="S",LEN(B447)=4),-LEFT(B447,3),IF(AND(K447="N",LEN(B447)=4),LEFT(B447,3),LEFT(B447,4))))</f>
        <v>36.7</v>
      </c>
      <c r="N447" s="6">
        <f>IF(AND(L447="W",LEN(C447)=6),-LEFT(C447,5), IF(AND(L447="W",LEN(C447)=5),-LEFT(C447,4), IF(AND(L447="W",LEN(C447)=4), -LEFT(C447,3), IF(AND(L447="E", LEN(C447)=6),LEFT(C447,5), IF(AND(L447="E",LEN(C447)=5), LEFT(C447,4), IF(AND(L447="E",LEN(C447)=4),LEFT(C447,3) ))))))</f>
        <v>-127.8</v>
      </c>
      <c r="O447">
        <f>(F447^2+G447^2+H447^2)^0.5</f>
        <v>0</v>
      </c>
      <c r="P447" t="e">
        <f>ATAN((R447^2+S447^2)^0.5/T447)/$AB$1</f>
        <v>#DIV/0!</v>
      </c>
      <c r="Q447" t="e">
        <f>ATAN2(R447,S447)/$AB$1+180</f>
        <v>#DIV/0!</v>
      </c>
      <c r="R447">
        <f>-F447*SIN(M447*$AB$1)*COS(N447*$AB$1)-G447*SIN($AB$1*M447)*SIN($AB$1*N447)+H447*COS($AB$1*M447)</f>
        <v>0</v>
      </c>
      <c r="S447">
        <f>-F447*SIN($AB$1*N447)+G447*COS($AB$1*N447)</f>
        <v>0</v>
      </c>
      <c r="T447">
        <f>-F447*COS($AB$1*M447)*COS(N447*$AB$1)-G447*COS($AB$1*M447)*SIN($AB$1*N447)-H447*SIN($AB$1*M447)</f>
        <v>0</v>
      </c>
      <c r="W447">
        <f t="shared" si="12"/>
        <v>0</v>
      </c>
    </row>
    <row r="448" spans="1:23">
      <c r="A448" t="s">
        <v>2591</v>
      </c>
      <c r="B448" t="s">
        <v>1116</v>
      </c>
      <c r="C448" t="s">
        <v>1117</v>
      </c>
      <c r="I448" t="s">
        <v>1942</v>
      </c>
      <c r="J448" s="36">
        <v>0.21</v>
      </c>
      <c r="K448" s="5" t="str">
        <f>RIGHTB(B448,1)</f>
        <v>S</v>
      </c>
      <c r="L448" s="5" t="str">
        <f>RIGHTB(C448,1)</f>
        <v>W</v>
      </c>
      <c r="M448" s="6">
        <f>IF(AND(K448="S",LEN(B448)&gt;4),-LEFT(B448,4),IF(AND(K448="S",LEN(B448)=4),-LEFT(B448,3),IF(AND(K448="N",LEN(B448)=4),LEFT(B448,3),LEFT(B448,4))))</f>
        <v>-13.6</v>
      </c>
      <c r="N448" s="6">
        <f>IF(AND(L448="W",LEN(C448)=6),-LEFT(C448,5), IF(AND(L448="W",LEN(C448)=5),-LEFT(C448,4), IF(AND(L448="W",LEN(C448)=4), -LEFT(C448,3), IF(AND(L448="E", LEN(C448)=6),LEFT(C448,5), IF(AND(L448="E",LEN(C448)=5), LEFT(C448,4), IF(AND(L448="E",LEN(C448)=4),LEFT(C448,3) ))))))</f>
        <v>-5.8</v>
      </c>
      <c r="O448">
        <f>(F448^2+G448^2+H448^2)^0.5</f>
        <v>0</v>
      </c>
      <c r="P448" t="e">
        <f>ATAN((R448^2+S448^2)^0.5/T448)/$AB$1</f>
        <v>#DIV/0!</v>
      </c>
      <c r="Q448" t="e">
        <f>ATAN2(R448,S448)/$AB$1+180</f>
        <v>#DIV/0!</v>
      </c>
      <c r="R448">
        <f>-F448*SIN(M448*$AB$1)*COS(N448*$AB$1)-G448*SIN($AB$1*M448)*SIN($AB$1*N448)+H448*COS($AB$1*M448)</f>
        <v>0</v>
      </c>
      <c r="S448">
        <f>-F448*SIN($AB$1*N448)+G448*COS($AB$1*N448)</f>
        <v>0</v>
      </c>
      <c r="T448">
        <f>-F448*COS($AB$1*M448)*COS(N448*$AB$1)-G448*COS($AB$1*M448)*SIN($AB$1*N448)-H448*SIN($AB$1*M448)</f>
        <v>0</v>
      </c>
      <c r="W448">
        <f t="shared" si="12"/>
        <v>0</v>
      </c>
    </row>
    <row r="449" spans="1:23">
      <c r="A449" t="s">
        <v>2497</v>
      </c>
      <c r="I449" t="s">
        <v>1667</v>
      </c>
      <c r="J449" s="36">
        <v>0.21</v>
      </c>
      <c r="K449" s="5" t="str">
        <f>RIGHTB(B449,1)</f>
        <v/>
      </c>
      <c r="L449" s="5" t="str">
        <f>RIGHTB(C449,1)</f>
        <v/>
      </c>
      <c r="M449" s="6" t="str">
        <f>IF(AND(K449="S",LEN(B449)&gt;4),-LEFT(B449,4),IF(AND(K449="S",LEN(B449)=4),-LEFT(B449,3),IF(AND(K449="N",LEN(B449)=4),LEFT(B449,3),LEFT(B449,4))))</f>
        <v/>
      </c>
      <c r="N449" s="6" t="b">
        <f>IF(AND(L449="W",LEN(C449)=6),-LEFT(C449,5), IF(AND(L449="W",LEN(C449)=5),-LEFT(C449,4), IF(AND(L449="W",LEN(C449)=4), -LEFT(C449,3), IF(AND(L449="E", LEN(C449)=6),LEFT(C449,5), IF(AND(L449="E",LEN(C449)=5), LEFT(C449,4), IF(AND(L449="E",LEN(C449)=4),LEFT(C449,3) ))))))</f>
        <v>0</v>
      </c>
      <c r="O449">
        <f>(F449^2+G449^2+H449^2)^0.5</f>
        <v>0</v>
      </c>
      <c r="P449" t="e">
        <f>ATAN((R449^2+S449^2)^0.5/T449)/$AB$1</f>
        <v>#VALUE!</v>
      </c>
      <c r="Q449" t="e">
        <f>ATAN2(R449,S449)/$AB$1+180</f>
        <v>#VALUE!</v>
      </c>
      <c r="R449" t="e">
        <f>-F449*SIN(M449*$AB$1)*COS(N449*$AB$1)-G449*SIN($AB$1*M449)*SIN($AB$1*N449)+H449*COS($AB$1*M449)</f>
        <v>#VALUE!</v>
      </c>
      <c r="S449">
        <f>-F449*SIN($AB$1*N449)+G449*COS($AB$1*N449)</f>
        <v>0</v>
      </c>
      <c r="T449" t="e">
        <f>-F449*COS($AB$1*M449)*COS(N449*$AB$1)-G449*COS($AB$1*M449)*SIN($AB$1*N449)-H449*SIN($AB$1*M449)</f>
        <v>#VALUE!</v>
      </c>
      <c r="W449">
        <f t="shared" si="12"/>
        <v>0</v>
      </c>
    </row>
    <row r="450" spans="1:23">
      <c r="A450" t="s">
        <v>2447</v>
      </c>
      <c r="I450" t="s">
        <v>1667</v>
      </c>
      <c r="J450" s="36">
        <v>0.21</v>
      </c>
      <c r="K450" s="5" t="str">
        <f>RIGHTB(B450,1)</f>
        <v/>
      </c>
      <c r="L450" s="5" t="str">
        <f>RIGHTB(C450,1)</f>
        <v/>
      </c>
      <c r="M450" s="6" t="str">
        <f>IF(AND(K450="S",LEN(B450)&gt;4),-LEFT(B450,4),IF(AND(K450="S",LEN(B450)=4),-LEFT(B450,3),IF(AND(K450="N",LEN(B450)=4),LEFT(B450,3),LEFT(B450,4))))</f>
        <v/>
      </c>
      <c r="N450" s="6" t="b">
        <f>IF(AND(L450="W",LEN(C450)=6),-LEFT(C450,5), IF(AND(L450="W",LEN(C450)=5),-LEFT(C450,4), IF(AND(L450="W",LEN(C450)=4), -LEFT(C450,3), IF(AND(L450="E", LEN(C450)=6),LEFT(C450,5), IF(AND(L450="E",LEN(C450)=5), LEFT(C450,4), IF(AND(L450="E",LEN(C450)=4),LEFT(C450,3) ))))))</f>
        <v>0</v>
      </c>
      <c r="O450">
        <f>(F450^2+G450^2+H450^2)^0.5</f>
        <v>0</v>
      </c>
      <c r="P450" t="e">
        <f>ATAN((R450^2+S450^2)^0.5/T450)/$AB$1</f>
        <v>#VALUE!</v>
      </c>
      <c r="Q450" t="e">
        <f>ATAN2(R450,S450)/$AB$1+180</f>
        <v>#VALUE!</v>
      </c>
      <c r="R450" t="e">
        <f>-F450*SIN(M450*$AB$1)*COS(N450*$AB$1)-G450*SIN($AB$1*M450)*SIN($AB$1*N450)+H450*COS($AB$1*M450)</f>
        <v>#VALUE!</v>
      </c>
      <c r="S450">
        <f>-F450*SIN($AB$1*N450)+G450*COS($AB$1*N450)</f>
        <v>0</v>
      </c>
      <c r="T450" t="e">
        <f>-F450*COS($AB$1*M450)*COS(N450*$AB$1)-G450*COS($AB$1*M450)*SIN($AB$1*N450)-H450*SIN($AB$1*M450)</f>
        <v>#VALUE!</v>
      </c>
      <c r="W450">
        <f t="shared" si="12"/>
        <v>0</v>
      </c>
    </row>
    <row r="451" spans="1:23">
      <c r="A451" t="s">
        <v>2384</v>
      </c>
      <c r="B451" t="s">
        <v>415</v>
      </c>
      <c r="C451" t="s">
        <v>961</v>
      </c>
      <c r="D451">
        <v>74</v>
      </c>
      <c r="I451" t="s">
        <v>2155</v>
      </c>
      <c r="J451" s="36">
        <v>0.21</v>
      </c>
      <c r="K451" s="5" t="str">
        <f>RIGHTB(B451,1)</f>
        <v>N</v>
      </c>
      <c r="L451" s="5" t="str">
        <f>RIGHTB(C451,1)</f>
        <v>W</v>
      </c>
      <c r="M451" s="6" t="str">
        <f>IF(AND(K451="S",LEN(B451)&gt;4),-LEFT(B451,4),IF(AND(K451="S",LEN(B451)=4),-LEFT(B451,3),IF(AND(K451="N",LEN(B451)=4),LEFT(B451,3),LEFT(B451,4))))</f>
        <v>22.9</v>
      </c>
      <c r="N451" s="6">
        <f>IF(AND(L451="W",LEN(C451)=6),-LEFT(C451,5), IF(AND(L451="W",LEN(C451)=5),-LEFT(C451,4), IF(AND(L451="W",LEN(C451)=4), -LEFT(C451,3), IF(AND(L451="E", LEN(C451)=6),LEFT(C451,5), IF(AND(L451="E",LEN(C451)=5), LEFT(C451,4), IF(AND(L451="E",LEN(C451)=4),LEFT(C451,3) ))))))</f>
        <v>-123.8</v>
      </c>
      <c r="O451">
        <f>(F451^2+G451^2+H451^2)^0.5</f>
        <v>0</v>
      </c>
      <c r="P451" t="e">
        <f>ATAN((R451^2+S451^2)^0.5/T451)/$AB$1</f>
        <v>#DIV/0!</v>
      </c>
      <c r="Q451" t="e">
        <f>ATAN2(R451,S451)/$AB$1+180</f>
        <v>#DIV/0!</v>
      </c>
      <c r="R451">
        <f>-F451*SIN(M451*$AB$1)*COS(N451*$AB$1)-G451*SIN($AB$1*M451)*SIN($AB$1*N451)+H451*COS($AB$1*M451)</f>
        <v>0</v>
      </c>
      <c r="S451">
        <f>-F451*SIN($AB$1*N451)+G451*COS($AB$1*N451)</f>
        <v>0</v>
      </c>
      <c r="T451">
        <f>-F451*COS($AB$1*M451)*COS(N451*$AB$1)-G451*COS($AB$1*M451)*SIN($AB$1*N451)-H451*SIN($AB$1*M451)</f>
        <v>0</v>
      </c>
      <c r="W451">
        <f t="shared" si="12"/>
        <v>0</v>
      </c>
    </row>
    <row r="452" spans="1:23">
      <c r="A452" t="s">
        <v>1634</v>
      </c>
      <c r="B452" t="s">
        <v>366</v>
      </c>
      <c r="C452" t="s">
        <v>367</v>
      </c>
      <c r="D452">
        <v>52.2</v>
      </c>
      <c r="E452">
        <v>21.7</v>
      </c>
      <c r="F452">
        <v>-12.9</v>
      </c>
      <c r="G452">
        <v>1.9</v>
      </c>
      <c r="H452">
        <v>-17.399999999999999</v>
      </c>
      <c r="I452" t="s">
        <v>1942</v>
      </c>
      <c r="J452" s="36">
        <v>0.21</v>
      </c>
      <c r="K452" s="5" t="str">
        <f>RIGHTB(B452,1)</f>
        <v>N</v>
      </c>
      <c r="L452" s="5" t="str">
        <f>RIGHTB(C452,1)</f>
        <v>E</v>
      </c>
      <c r="M452" s="6" t="str">
        <f>IF(AND(K452="S",LEN(B452)&gt;4),-LEFT(B452,4),IF(AND(K452="S",LEN(B452)=4),-LEFT(B452,3),IF(AND(K452="N",LEN(B452)=4),LEFT(B452,3),LEFT(B452,4))))</f>
        <v>72.8</v>
      </c>
      <c r="N452" s="6" t="str">
        <f>IF(AND(L452="W",LEN(C452)=6),-LEFT(C452,5), IF(AND(L452="W",LEN(C452)=5),-LEFT(C452,4), IF(AND(L452="W",LEN(C452)=4), -LEFT(C452,3), IF(AND(L452="E", LEN(C452)=6),LEFT(C452,5), IF(AND(L452="E",LEN(C452)=5), LEFT(C452,4), IF(AND(L452="E",LEN(C452)=4),LEFT(C452,3) ))))))</f>
        <v>147.3</v>
      </c>
      <c r="O452">
        <f>(F452^2+G452^2+H452^2)^0.5</f>
        <v>21.743504777289239</v>
      </c>
      <c r="P452">
        <f>ATAN((R452^2+S452^2)^0.5/T452)/$AB$1</f>
        <v>52.92510243313238</v>
      </c>
      <c r="Q452">
        <f>ATAN2(R452,S452)/$AB$1+180</f>
        <v>341.96735951771188</v>
      </c>
      <c r="R452">
        <f>-F452*SIN(M452*$AB$1)*COS(N452*$AB$1)-G452*SIN($AB$1*M452)*SIN($AB$1*N452)+H452*COS($AB$1*M452)</f>
        <v>-16.495885694168912</v>
      </c>
      <c r="S452">
        <f>-F452*SIN($AB$1*N452)+G452*COS($AB$1*N452)</f>
        <v>5.3702296493387598</v>
      </c>
      <c r="T452">
        <f>-F452*COS($AB$1*M452)*COS(N452*$AB$1)-G452*COS($AB$1*M452)*SIN($AB$1*N452)-H452*SIN($AB$1*M452)</f>
        <v>13.108256507952396</v>
      </c>
      <c r="W452">
        <f t="shared" si="12"/>
        <v>1</v>
      </c>
    </row>
    <row r="453" spans="1:23">
      <c r="A453" t="s">
        <v>2197</v>
      </c>
      <c r="B453" t="s">
        <v>254</v>
      </c>
      <c r="C453" t="s">
        <v>255</v>
      </c>
      <c r="D453">
        <v>46.3</v>
      </c>
      <c r="I453" t="s">
        <v>1667</v>
      </c>
      <c r="J453" s="36">
        <v>0.21</v>
      </c>
      <c r="K453" s="5" t="str">
        <f>RIGHTB(B453,1)</f>
        <v>S</v>
      </c>
      <c r="L453" s="5" t="str">
        <f>RIGHTB(C453,1)</f>
        <v>W</v>
      </c>
      <c r="M453" s="6">
        <f>IF(AND(K453="S",LEN(B453)&gt;4),-LEFT(B453,4),IF(AND(K453="S",LEN(B453)=4),-LEFT(B453,3),IF(AND(K453="N",LEN(B453)=4),LEFT(B453,3),LEFT(B453,4))))</f>
        <v>-13.9</v>
      </c>
      <c r="N453" s="6">
        <f>IF(AND(L453="W",LEN(C453)=6),-LEFT(C453,5), IF(AND(L453="W",LEN(C453)=5),-LEFT(C453,4), IF(AND(L453="W",LEN(C453)=4), -LEFT(C453,3), IF(AND(L453="E", LEN(C453)=6),LEFT(C453,5), IF(AND(L453="E",LEN(C453)=5), LEFT(C453,4), IF(AND(L453="E",LEN(C453)=4),LEFT(C453,3) ))))))</f>
        <v>-65.5</v>
      </c>
      <c r="O453">
        <f>(F453^2+G453^2+H453^2)^0.5</f>
        <v>0</v>
      </c>
      <c r="P453" t="e">
        <f>ATAN((R453^2+S453^2)^0.5/T453)/$AB$1</f>
        <v>#DIV/0!</v>
      </c>
      <c r="Q453" t="e">
        <f>ATAN2(R453,S453)/$AB$1+180</f>
        <v>#DIV/0!</v>
      </c>
      <c r="R453">
        <f>-F453*SIN(M453*$AB$1)*COS(N453*$AB$1)-G453*SIN($AB$1*M453)*SIN($AB$1*N453)+H453*COS($AB$1*M453)</f>
        <v>0</v>
      </c>
      <c r="S453">
        <f>-F453*SIN($AB$1*N453)+G453*COS($AB$1*N453)</f>
        <v>0</v>
      </c>
      <c r="T453">
        <f>-F453*COS($AB$1*M453)*COS(N453*$AB$1)-G453*COS($AB$1*M453)*SIN($AB$1*N453)-H453*SIN($AB$1*M453)</f>
        <v>0</v>
      </c>
      <c r="W453">
        <f t="shared" si="12"/>
        <v>0</v>
      </c>
    </row>
    <row r="454" spans="1:23">
      <c r="A454" t="s">
        <v>2196</v>
      </c>
      <c r="B454" t="s">
        <v>252</v>
      </c>
      <c r="C454" t="s">
        <v>253</v>
      </c>
      <c r="I454" t="s">
        <v>2155</v>
      </c>
      <c r="J454" s="36">
        <v>0.21</v>
      </c>
      <c r="K454" s="5" t="str">
        <f>RIGHTB(B454,1)</f>
        <v>N</v>
      </c>
      <c r="L454" s="5" t="str">
        <f>RIGHTB(C454,1)</f>
        <v>E</v>
      </c>
      <c r="M454" s="6" t="str">
        <f>IF(AND(K454="S",LEN(B454)&gt;4),-LEFT(B454,4),IF(AND(K454="S",LEN(B454)=4),-LEFT(B454,3),IF(AND(K454="N",LEN(B454)=4),LEFT(B454,3),LEFT(B454,4))))</f>
        <v>7.4</v>
      </c>
      <c r="N454" s="6" t="str">
        <f>IF(AND(L454="W",LEN(C454)=6),-LEFT(C454,5), IF(AND(L454="W",LEN(C454)=5),-LEFT(C454,4), IF(AND(L454="W",LEN(C454)=4), -LEFT(C454,3), IF(AND(L454="E", LEN(C454)=6),LEFT(C454,5), IF(AND(L454="E",LEN(C454)=5), LEFT(C454,4), IF(AND(L454="E",LEN(C454)=4),LEFT(C454,3) ))))))</f>
        <v>36.7</v>
      </c>
      <c r="O454">
        <f>(F454^2+G454^2+H454^2)^0.5</f>
        <v>0</v>
      </c>
      <c r="P454" t="e">
        <f>ATAN((R454^2+S454^2)^0.5/T454)/$AB$1</f>
        <v>#DIV/0!</v>
      </c>
      <c r="Q454" t="e">
        <f>ATAN2(R454,S454)/$AB$1+180</f>
        <v>#DIV/0!</v>
      </c>
      <c r="R454">
        <f>-F454*SIN(M454*$AB$1)*COS(N454*$AB$1)-G454*SIN($AB$1*M454)*SIN($AB$1*N454)+H454*COS($AB$1*M454)</f>
        <v>0</v>
      </c>
      <c r="S454">
        <f>-F454*SIN($AB$1*N454)+G454*COS($AB$1*N454)</f>
        <v>0</v>
      </c>
      <c r="T454">
        <f>-F454*COS($AB$1*M454)*COS(N454*$AB$1)-G454*COS($AB$1*M454)*SIN($AB$1*N454)-H454*SIN($AB$1*M454)</f>
        <v>0</v>
      </c>
      <c r="W454">
        <f t="shared" si="12"/>
        <v>0</v>
      </c>
    </row>
    <row r="455" spans="1:23">
      <c r="A455" t="s">
        <v>2163</v>
      </c>
      <c r="B455" t="s">
        <v>208</v>
      </c>
      <c r="C455" t="s">
        <v>209</v>
      </c>
      <c r="D455">
        <v>40.700000000000003</v>
      </c>
      <c r="I455" t="s">
        <v>1667</v>
      </c>
      <c r="J455" s="36">
        <v>0.21</v>
      </c>
      <c r="K455" s="5" t="str">
        <f>RIGHTB(B455,1)</f>
        <v>N</v>
      </c>
      <c r="L455" s="5" t="str">
        <f>RIGHTB(C455,1)</f>
        <v>E</v>
      </c>
      <c r="M455" s="6" t="str">
        <f>IF(AND(K455="S",LEN(B455)&gt;4),-LEFT(B455,4),IF(AND(K455="S",LEN(B455)=4),-LEFT(B455,3),IF(AND(K455="N",LEN(B455)=4),LEFT(B455,3),LEFT(B455,4))))</f>
        <v>29.1</v>
      </c>
      <c r="N455" s="6" t="str">
        <f>IF(AND(L455="W",LEN(C455)=6),-LEFT(C455,5), IF(AND(L455="W",LEN(C455)=5),-LEFT(C455,4), IF(AND(L455="W",LEN(C455)=4), -LEFT(C455,3), IF(AND(L455="E", LEN(C455)=6),LEFT(C455,5), IF(AND(L455="E",LEN(C455)=5), LEFT(C455,4), IF(AND(L455="E",LEN(C455)=4),LEFT(C455,3) ))))))</f>
        <v>139.7</v>
      </c>
      <c r="O455">
        <f>(F455^2+G455^2+H455^2)^0.5</f>
        <v>0</v>
      </c>
      <c r="P455" t="e">
        <f>ATAN((R455^2+S455^2)^0.5/T455)/$AB$1</f>
        <v>#DIV/0!</v>
      </c>
      <c r="Q455" t="e">
        <f>ATAN2(R455,S455)/$AB$1+180</f>
        <v>#DIV/0!</v>
      </c>
      <c r="R455">
        <f>-F455*SIN(M455*$AB$1)*COS(N455*$AB$1)-G455*SIN($AB$1*M455)*SIN($AB$1*N455)+H455*COS($AB$1*M455)</f>
        <v>0</v>
      </c>
      <c r="S455">
        <f>-F455*SIN($AB$1*N455)+G455*COS($AB$1*N455)</f>
        <v>0</v>
      </c>
      <c r="T455">
        <f>-F455*COS($AB$1*M455)*COS(N455*$AB$1)-G455*COS($AB$1*M455)*SIN($AB$1*N455)-H455*SIN($AB$1*M455)</f>
        <v>0</v>
      </c>
      <c r="W455">
        <f t="shared" si="12"/>
        <v>0</v>
      </c>
    </row>
    <row r="456" spans="1:23">
      <c r="A456" t="s">
        <v>1618</v>
      </c>
      <c r="B456" t="s">
        <v>198</v>
      </c>
      <c r="C456" t="s">
        <v>199</v>
      </c>
      <c r="D456">
        <v>21.3</v>
      </c>
      <c r="E456">
        <v>16.7</v>
      </c>
      <c r="F456">
        <v>-3.7</v>
      </c>
      <c r="G456">
        <v>1.8</v>
      </c>
      <c r="H456">
        <v>16.2</v>
      </c>
      <c r="I456" t="s">
        <v>2155</v>
      </c>
      <c r="J456" s="36">
        <v>0.21</v>
      </c>
      <c r="K456" s="5" t="str">
        <f>RIGHTB(B456,1)</f>
        <v>S</v>
      </c>
      <c r="L456" s="5" t="str">
        <f>RIGHTB(C456,1)</f>
        <v>W</v>
      </c>
      <c r="M456" s="6">
        <f>IF(AND(K456="S",LEN(B456)&gt;4),-LEFT(B456,4),IF(AND(K456="S",LEN(B456)=4),-LEFT(B456,3),IF(AND(K456="N",LEN(B456)=4),LEFT(B456,3),LEFT(B456,4))))</f>
        <v>-19.899999999999999</v>
      </c>
      <c r="N456" s="6">
        <f>IF(AND(L456="W",LEN(C456)=6),-LEFT(C456,5), IF(AND(L456="W",LEN(C456)=5),-LEFT(C456,4), IF(AND(L456="W",LEN(C456)=4), -LEFT(C456,3), IF(AND(L456="E", LEN(C456)=6),LEFT(C456,5), IF(AND(L456="E",LEN(C456)=5), LEFT(C456,4), IF(AND(L456="E",LEN(C456)=4),LEFT(C456,3) ))))))</f>
        <v>-13.8</v>
      </c>
      <c r="O456">
        <f>(F456^2+G456^2+H456^2)^0.5</f>
        <v>16.714365079176655</v>
      </c>
      <c r="P456">
        <f>ATAN((R456^2+S456^2)^0.5/T456)/$AB$1</f>
        <v>56.206668679508638</v>
      </c>
      <c r="Q456">
        <f>ATAN2(R456,S456)/$AB$1+180</f>
        <v>183.57222145791437</v>
      </c>
      <c r="R456">
        <f>-F456*SIN(M456*$AB$1)*COS(N456*$AB$1)-G456*SIN($AB$1*M456)*SIN($AB$1*N456)+H456*COS($AB$1*M456)</f>
        <v>13.863471495109822</v>
      </c>
      <c r="S456">
        <f>-F456*SIN($AB$1*N456)+G456*COS($AB$1*N456)</f>
        <v>0.86546791082428742</v>
      </c>
      <c r="T456">
        <f>-F456*COS($AB$1*M456)*COS(N456*$AB$1)-G456*COS($AB$1*M456)*SIN($AB$1*N456)-H456*SIN($AB$1*M456)</f>
        <v>9.2965113563965946</v>
      </c>
      <c r="W456">
        <f t="shared" si="12"/>
        <v>1</v>
      </c>
    </row>
    <row r="457" spans="1:23">
      <c r="A457" t="s">
        <v>2102</v>
      </c>
      <c r="B457" t="s">
        <v>34</v>
      </c>
      <c r="C457" t="s">
        <v>100</v>
      </c>
      <c r="I457" t="s">
        <v>1667</v>
      </c>
      <c r="J457" s="36">
        <v>0.21</v>
      </c>
      <c r="K457" s="5" t="str">
        <f>RIGHTB(B457,1)</f>
        <v>S</v>
      </c>
      <c r="L457" s="5" t="str">
        <f>RIGHTB(C457,1)</f>
        <v>W</v>
      </c>
      <c r="M457" s="6">
        <f>IF(AND(K457="S",LEN(B457)&gt;4),-LEFT(B457,4),IF(AND(K457="S",LEN(B457)=4),-LEFT(B457,3),IF(AND(K457="N",LEN(B457)=4),LEFT(B457,3),LEFT(B457,4))))</f>
        <v>-18.8</v>
      </c>
      <c r="N457" s="6">
        <f>IF(AND(L457="W",LEN(C457)=6),-LEFT(C457,5), IF(AND(L457="W",LEN(C457)=5),-LEFT(C457,4), IF(AND(L457="W",LEN(C457)=4), -LEFT(C457,3), IF(AND(L457="E", LEN(C457)=6),LEFT(C457,5), IF(AND(L457="E",LEN(C457)=5), LEFT(C457,4), IF(AND(L457="E",LEN(C457)=4),LEFT(C457,3) ))))))</f>
        <v>-158.6</v>
      </c>
      <c r="O457">
        <f>(F457^2+G457^2+H457^2)^0.5</f>
        <v>0</v>
      </c>
      <c r="P457" t="e">
        <f>ATAN((R457^2+S457^2)^0.5/T457)/$AB$1</f>
        <v>#DIV/0!</v>
      </c>
      <c r="Q457" t="e">
        <f>ATAN2(R457,S457)/$AB$1+180</f>
        <v>#DIV/0!</v>
      </c>
      <c r="R457">
        <f>-F457*SIN(M457*$AB$1)*COS(N457*$AB$1)-G457*SIN($AB$1*M457)*SIN($AB$1*N457)+H457*COS($AB$1*M457)</f>
        <v>0</v>
      </c>
      <c r="S457">
        <f>-F457*SIN($AB$1*N457)+G457*COS($AB$1*N457)</f>
        <v>0</v>
      </c>
      <c r="T457">
        <f>-F457*COS($AB$1*M457)*COS(N457*$AB$1)-G457*COS($AB$1*M457)*SIN($AB$1*N457)-H457*SIN($AB$1*M457)</f>
        <v>0</v>
      </c>
      <c r="W457">
        <f t="shared" ref="W457:W480" si="13">IF(O457&lt;&gt;0,1,0)</f>
        <v>0</v>
      </c>
    </row>
    <row r="458" spans="1:23">
      <c r="A458" t="s">
        <v>2026</v>
      </c>
      <c r="B458" t="s">
        <v>909</v>
      </c>
      <c r="C458" t="s">
        <v>910</v>
      </c>
      <c r="I458" t="s">
        <v>1667</v>
      </c>
      <c r="J458" s="36">
        <v>0.21</v>
      </c>
      <c r="K458" s="5" t="str">
        <f>RIGHTB(B458,1)</f>
        <v>S</v>
      </c>
      <c r="L458" s="5" t="str">
        <f>RIGHTB(C458,1)</f>
        <v>E</v>
      </c>
      <c r="M458" s="6">
        <f>IF(AND(K458="S",LEN(B458)&gt;4),-LEFT(B458,4),IF(AND(K458="S",LEN(B458)=4),-LEFT(B458,3),IF(AND(K458="N",LEN(B458)=4),LEFT(B458,3),LEFT(B458,4))))</f>
        <v>-42.8</v>
      </c>
      <c r="N458" s="6" t="str">
        <f>IF(AND(L458="W",LEN(C458)=6),-LEFT(C458,5), IF(AND(L458="W",LEN(C458)=5),-LEFT(C458,4), IF(AND(L458="W",LEN(C458)=4), -LEFT(C458,3), IF(AND(L458="E", LEN(C458)=6),LEFT(C458,5), IF(AND(L458="E",LEN(C458)=5), LEFT(C458,4), IF(AND(L458="E",LEN(C458)=4),LEFT(C458,3) ))))))</f>
        <v>8.2</v>
      </c>
      <c r="O458">
        <f>(F458^2+G458^2+H458^2)^0.5</f>
        <v>0</v>
      </c>
      <c r="P458" t="e">
        <f>ATAN((R458^2+S458^2)^0.5/T458)/$AB$1</f>
        <v>#DIV/0!</v>
      </c>
      <c r="Q458" t="e">
        <f>ATAN2(R458,S458)/$AB$1+180</f>
        <v>#DIV/0!</v>
      </c>
      <c r="R458">
        <f>-F458*SIN(M458*$AB$1)*COS(N458*$AB$1)-G458*SIN($AB$1*M458)*SIN($AB$1*N458)+H458*COS($AB$1*M458)</f>
        <v>0</v>
      </c>
      <c r="S458">
        <f>-F458*SIN($AB$1*N458)+G458*COS($AB$1*N458)</f>
        <v>0</v>
      </c>
      <c r="T458">
        <f>-F458*COS($AB$1*M458)*COS(N458*$AB$1)-G458*COS($AB$1*M458)*SIN($AB$1*N458)-H458*SIN($AB$1*M458)</f>
        <v>0</v>
      </c>
      <c r="W458">
        <f t="shared" si="13"/>
        <v>0</v>
      </c>
    </row>
    <row r="459" spans="1:23">
      <c r="A459" t="s">
        <v>1941</v>
      </c>
      <c r="B459" t="s">
        <v>595</v>
      </c>
      <c r="C459" t="s">
        <v>596</v>
      </c>
      <c r="D459">
        <v>33.5</v>
      </c>
      <c r="I459" t="s">
        <v>1942</v>
      </c>
      <c r="J459" s="36">
        <v>0.21</v>
      </c>
      <c r="K459" s="5" t="str">
        <f>RIGHTB(B459,1)</f>
        <v>N</v>
      </c>
      <c r="L459" s="5" t="str">
        <f>RIGHTB(C459,1)</f>
        <v>E</v>
      </c>
      <c r="M459" s="6" t="str">
        <f>IF(AND(K459="S",LEN(B459)&gt;4),-LEFT(B459,4),IF(AND(K459="S",LEN(B459)=4),-LEFT(B459,3),IF(AND(K459="N",LEN(B459)=4),LEFT(B459,3),LEFT(B459,4))))</f>
        <v>10.4</v>
      </c>
      <c r="N459" s="6" t="str">
        <f>IF(AND(L459="W",LEN(C459)=6),-LEFT(C459,5), IF(AND(L459="W",LEN(C459)=5),-LEFT(C459,4), IF(AND(L459="W",LEN(C459)=4), -LEFT(C459,3), IF(AND(L459="E", LEN(C459)=6),LEFT(C459,5), IF(AND(L459="E",LEN(C459)=5), LEFT(C459,4), IF(AND(L459="E",LEN(C459)=4),LEFT(C459,3) ))))))</f>
        <v>131.6</v>
      </c>
      <c r="O459">
        <f>(F459^2+G459^2+H459^2)^0.5</f>
        <v>0</v>
      </c>
      <c r="P459" t="e">
        <f>ATAN((R459^2+S459^2)^0.5/T459)/$AB$1</f>
        <v>#DIV/0!</v>
      </c>
      <c r="Q459" t="e">
        <f>ATAN2(R459,S459)/$AB$1+180</f>
        <v>#DIV/0!</v>
      </c>
      <c r="R459">
        <f>-F459*SIN(M459*$AB$1)*COS(N459*$AB$1)-G459*SIN($AB$1*M459)*SIN($AB$1*N459)+H459*COS($AB$1*M459)</f>
        <v>0</v>
      </c>
      <c r="S459">
        <f>-F459*SIN($AB$1*N459)+G459*COS($AB$1*N459)</f>
        <v>0</v>
      </c>
      <c r="T459">
        <f>-F459*COS($AB$1*M459)*COS(N459*$AB$1)-G459*COS($AB$1*M459)*SIN($AB$1*N459)-H459*SIN($AB$1*M459)</f>
        <v>0</v>
      </c>
      <c r="W459">
        <f t="shared" si="13"/>
        <v>0</v>
      </c>
    </row>
    <row r="460" spans="1:23">
      <c r="A460" t="s">
        <v>1937</v>
      </c>
      <c r="B460" t="s">
        <v>587</v>
      </c>
      <c r="C460" t="s">
        <v>588</v>
      </c>
      <c r="D460">
        <v>25.4</v>
      </c>
      <c r="E460">
        <v>12.2</v>
      </c>
      <c r="F460">
        <v>-7.6</v>
      </c>
      <c r="G460">
        <v>-9.3000000000000007</v>
      </c>
      <c r="H460">
        <v>2.2000000000000002</v>
      </c>
      <c r="I460" t="s">
        <v>1667</v>
      </c>
      <c r="J460" s="36">
        <v>0.21</v>
      </c>
      <c r="K460" s="5" t="str">
        <f>RIGHTB(B460,1)</f>
        <v>N</v>
      </c>
      <c r="L460" s="5" t="str">
        <f>RIGHTB(C460,1)</f>
        <v>E</v>
      </c>
      <c r="M460" s="6" t="str">
        <f>IF(AND(K460="S",LEN(B460)&gt;4),-LEFT(B460,4),IF(AND(K460="S",LEN(B460)=4),-LEFT(B460,3),IF(AND(K460="N",LEN(B460)=4),LEFT(B460,3),LEFT(B460,4))))</f>
        <v>29.5</v>
      </c>
      <c r="N460" s="6" t="str">
        <f>IF(AND(L460="W",LEN(C460)=6),-LEFT(C460,5), IF(AND(L460="W",LEN(C460)=5),-LEFT(C460,4), IF(AND(L460="W",LEN(C460)=4), -LEFT(C460,3), IF(AND(L460="E", LEN(C460)=6),LEFT(C460,5), IF(AND(L460="E",LEN(C460)=5), LEFT(C460,4), IF(AND(L460="E",LEN(C460)=4),LEFT(C460,3) ))))))</f>
        <v>13.5</v>
      </c>
      <c r="O460">
        <f>(F460^2+G460^2+H460^2)^0.5</f>
        <v>12.210241602851273</v>
      </c>
      <c r="P460">
        <f>ATAN((R460^2+S460^2)^0.5/T460)/$AB$1</f>
        <v>53.644309806088287</v>
      </c>
      <c r="Q460">
        <f>ATAN2(R460,S460)/$AB$1+180</f>
        <v>132.33758247773679</v>
      </c>
      <c r="R460">
        <f>-F460*SIN(M460*$AB$1)*COS(N460*$AB$1)-G460*SIN($AB$1*M460)*SIN($AB$1*N460)+H460*COS($AB$1*M460)</f>
        <v>6.6228704248632875</v>
      </c>
      <c r="S460">
        <f>-F460*SIN($AB$1*N460)+G460*COS($AB$1*N460)</f>
        <v>-7.2688554944579007</v>
      </c>
      <c r="T460">
        <f>-F460*COS($AB$1*M460)*COS(N460*$AB$1)-G460*COS($AB$1*M460)*SIN($AB$1*N460)-H460*SIN($AB$1*M460)</f>
        <v>7.23818534828726</v>
      </c>
      <c r="W460">
        <f t="shared" si="13"/>
        <v>1</v>
      </c>
    </row>
    <row r="461" spans="1:23">
      <c r="A461" t="s">
        <v>1530</v>
      </c>
      <c r="B461" t="s">
        <v>813</v>
      </c>
      <c r="C461" t="s">
        <v>814</v>
      </c>
      <c r="D461">
        <v>35.5</v>
      </c>
      <c r="E461">
        <v>22.2</v>
      </c>
      <c r="F461">
        <v>14.9</v>
      </c>
      <c r="G461">
        <v>-8.1</v>
      </c>
      <c r="H461">
        <v>-14.3</v>
      </c>
      <c r="I461" t="s">
        <v>1667</v>
      </c>
      <c r="J461" s="36">
        <v>0.21</v>
      </c>
      <c r="K461" s="5" t="str">
        <f>RIGHTB(B461,1)</f>
        <v>N</v>
      </c>
      <c r="L461" s="5" t="str">
        <f>RIGHTB(C461,1)</f>
        <v>W</v>
      </c>
      <c r="M461" s="6" t="str">
        <f>IF(AND(K461="S",LEN(B461)&gt;4),-LEFT(B461,4),IF(AND(K461="S",LEN(B461)=4),-LEFT(B461,3),IF(AND(K461="N",LEN(B461)=4),LEFT(B461,3),LEFT(B461,4))))</f>
        <v>56.5</v>
      </c>
      <c r="N461" s="6">
        <f>IF(AND(L461="W",LEN(C461)=6),-LEFT(C461,5), IF(AND(L461="W",LEN(C461)=5),-LEFT(C461,4), IF(AND(L461="W",LEN(C461)=4), -LEFT(C461,3), IF(AND(L461="E", LEN(C461)=6),LEFT(C461,5), IF(AND(L461="E",LEN(C461)=5), LEFT(C461,4), IF(AND(L461="E",LEN(C461)=4),LEFT(C461,3) ))))))</f>
        <v>-147.6</v>
      </c>
      <c r="O461">
        <f>(F461^2+G461^2+H461^2)^0.5</f>
        <v>22.183552465734607</v>
      </c>
      <c r="P461">
        <f>ATAN((R461^2+S461^2)^0.5/T461)/$AB$1</f>
        <v>42.049787260773712</v>
      </c>
      <c r="Q461">
        <f>ATAN2(R461,S461)/$AB$1+180</f>
        <v>273.94122916232971</v>
      </c>
      <c r="R461">
        <f>-F461*SIN(M461*$AB$1)*COS(N461*$AB$1)-G461*SIN($AB$1*M461)*SIN($AB$1*N461)+H461*COS($AB$1*M461)</f>
        <v>-1.0212386822643458</v>
      </c>
      <c r="S461">
        <f>-F461*SIN($AB$1*N461)+G461*COS($AB$1*N461)</f>
        <v>14.822875442360107</v>
      </c>
      <c r="T461">
        <f>-F461*COS($AB$1*M461)*COS(N461*$AB$1)-G461*COS($AB$1*M461)*SIN($AB$1*N461)-H461*SIN($AB$1*M461)</f>
        <v>16.472687551645137</v>
      </c>
      <c r="W461">
        <f t="shared" si="13"/>
        <v>1</v>
      </c>
    </row>
    <row r="462" spans="1:23">
      <c r="A462" t="s">
        <v>1711</v>
      </c>
      <c r="B462" t="s">
        <v>1712</v>
      </c>
      <c r="C462" t="s">
        <v>477</v>
      </c>
      <c r="D462">
        <v>32.4</v>
      </c>
      <c r="E462">
        <v>21.5</v>
      </c>
      <c r="F462">
        <v>-4.4000000000000004</v>
      </c>
      <c r="G462">
        <v>-19.600000000000001</v>
      </c>
      <c r="H462">
        <v>-7.7</v>
      </c>
      <c r="I462" t="s">
        <v>1667</v>
      </c>
      <c r="J462" s="36">
        <v>0.21</v>
      </c>
      <c r="K462" s="5" t="str">
        <f>RIGHTB(B462,1)</f>
        <v>N</v>
      </c>
      <c r="L462" s="5" t="str">
        <f>RIGHTB(C462,1)</f>
        <v>E</v>
      </c>
      <c r="M462" s="6" t="str">
        <f>IF(AND(K462="S",LEN(B462)&gt;4),-LEFT(B462,4),IF(AND(K462="S",LEN(B462)=4),-LEFT(B462,3),IF(AND(K462="N",LEN(B462)=4),LEFT(B462,3),LEFT(B462,4))))</f>
        <v>5.4</v>
      </c>
      <c r="N462" s="6" t="str">
        <f>IF(AND(L462="W",LEN(C462)=6),-LEFT(C462,5), IF(AND(L462="W",LEN(C462)=5),-LEFT(C462,4), IF(AND(L462="W",LEN(C462)=4), -LEFT(C462,3), IF(AND(L462="E", LEN(C462)=6),LEFT(C462,5), IF(AND(L462="E",LEN(C462)=5), LEFT(C462,4), IF(AND(L462="E",LEN(C462)=4),LEFT(C462,3) ))))))</f>
        <v>56.4</v>
      </c>
      <c r="O462">
        <f>(F462^2+G462^2+H462^2)^0.5</f>
        <v>21.513019313894553</v>
      </c>
      <c r="P462">
        <f>ATAN((R462^2+S462^2)^0.5/T462)/$AB$1</f>
        <v>25.597446515021261</v>
      </c>
      <c r="Q462">
        <f>ATAN2(R462,S462)/$AB$1+180</f>
        <v>50.593862800992099</v>
      </c>
      <c r="R462">
        <f>-F462*SIN(M462*$AB$1)*COS(N462*$AB$1)-G462*SIN($AB$1*M462)*SIN($AB$1*N462)+H462*COS($AB$1*M462)</f>
        <v>-5.9003383116056707</v>
      </c>
      <c r="S462">
        <f>-F462*SIN($AB$1*N462)+G462*COS($AB$1*N462)</f>
        <v>-7.1816209065729284</v>
      </c>
      <c r="T462">
        <f>-F462*COS($AB$1*M462)*COS(N462*$AB$1)-G462*COS($AB$1*M462)*SIN($AB$1*N462)-H462*SIN($AB$1*M462)</f>
        <v>19.401554807872309</v>
      </c>
      <c r="W462">
        <f t="shared" si="13"/>
        <v>1</v>
      </c>
    </row>
    <row r="463" spans="1:23">
      <c r="A463" t="s">
        <v>1664</v>
      </c>
      <c r="B463" t="s">
        <v>1665</v>
      </c>
      <c r="C463" t="s">
        <v>1666</v>
      </c>
      <c r="D463">
        <v>19</v>
      </c>
      <c r="E463">
        <v>20.100000000000001</v>
      </c>
      <c r="F463">
        <v>0.2</v>
      </c>
      <c r="G463">
        <v>-18.3</v>
      </c>
      <c r="H463">
        <v>8.1999999999999993</v>
      </c>
      <c r="I463" t="s">
        <v>1667</v>
      </c>
      <c r="J463" s="36">
        <v>0.21</v>
      </c>
      <c r="K463" s="5" t="str">
        <f>RIGHTB(B463,1)</f>
        <v>S</v>
      </c>
      <c r="L463" s="5" t="str">
        <f>RIGHTB(C463,1)</f>
        <v>E</v>
      </c>
      <c r="M463" s="6">
        <f>IF(AND(K463="S",LEN(B463)&gt;4),-LEFT(B463,4),IF(AND(K463="S",LEN(B463)=4),-LEFT(B463,3),IF(AND(K463="N",LEN(B463)=4),LEFT(B463,3),LEFT(B463,4))))</f>
        <v>-69.7</v>
      </c>
      <c r="N463" s="6" t="str">
        <f>IF(AND(L463="W",LEN(C463)=6),-LEFT(C463,5), IF(AND(L463="W",LEN(C463)=5),-LEFT(C463,4), IF(AND(L463="W",LEN(C463)=4), -LEFT(C463,3), IF(AND(L463="E", LEN(C463)=6),LEFT(C463,5), IF(AND(L463="E",LEN(C463)=5), LEFT(C463,4), IF(AND(L463="E",LEN(C463)=4),LEFT(C463,3) ))))))</f>
        <v>164.7</v>
      </c>
      <c r="O463">
        <f>(F463^2+G463^2+H463^2)^0.5</f>
        <v>20.054176622339799</v>
      </c>
      <c r="P463">
        <f>ATAN((R463^2+S463^2)^0.5/T463)/$AB$1</f>
        <v>61.941542124048972</v>
      </c>
      <c r="Q463">
        <f>ATAN2(R463,S463)/$AB$1+180</f>
        <v>276.04931878194964</v>
      </c>
      <c r="R463">
        <f>-F463*SIN(M463*$AB$1)*COS(N463*$AB$1)-G463*SIN($AB$1*M463)*SIN($AB$1*N463)+H463*COS($AB$1*M463)</f>
        <v>-1.8650073348394347</v>
      </c>
      <c r="S463">
        <f>-F463*SIN($AB$1*N463)+G463*COS($AB$1*N463)</f>
        <v>17.598626147372038</v>
      </c>
      <c r="T463">
        <f>-F463*COS($AB$1*M463)*COS(N463*$AB$1)-G463*COS($AB$1*M463)*SIN($AB$1*N463)-H463*SIN($AB$1*M463)</f>
        <v>9.4329266596337114</v>
      </c>
      <c r="W463">
        <f t="shared" si="13"/>
        <v>1</v>
      </c>
    </row>
    <row r="464" spans="1:23">
      <c r="A464" t="s">
        <v>2709</v>
      </c>
      <c r="I464" t="s">
        <v>1780</v>
      </c>
      <c r="J464">
        <v>0.2</v>
      </c>
      <c r="K464" s="5" t="str">
        <f>RIGHTB(B464,1)</f>
        <v/>
      </c>
      <c r="L464" s="5" t="str">
        <f>RIGHTB(C464,1)</f>
        <v/>
      </c>
      <c r="M464" s="6" t="str">
        <f>IF(AND(K464="S",LEN(B464)&gt;4),-LEFT(B464,4),IF(AND(K464="S",LEN(B464)=4),-LEFT(B464,3),IF(AND(K464="N",LEN(B464)=4),LEFT(B464,3),LEFT(B464,4))))</f>
        <v/>
      </c>
      <c r="N464" s="6" t="b">
        <f>IF(AND(L464="W",LEN(C464)=6),-LEFT(C464,5), IF(AND(L464="W",LEN(C464)=5),-LEFT(C464,4), IF(AND(L464="W",LEN(C464)=4), -LEFT(C464,3), IF(AND(L464="E", LEN(C464)=6),LEFT(C464,5), IF(AND(L464="E",LEN(C464)=5), LEFT(C464,4), IF(AND(L464="E",LEN(C464)=4),LEFT(C464,3) ))))))</f>
        <v>0</v>
      </c>
      <c r="O464">
        <f>(F464^2+G464^2+H464^2)^0.5</f>
        <v>0</v>
      </c>
      <c r="P464" t="e">
        <f>ATAN((R464^2+S464^2)^0.5/T464)/$AB$1</f>
        <v>#VALUE!</v>
      </c>
      <c r="Q464" t="e">
        <f>ATAN2(R464,S464)/$AB$1+180</f>
        <v>#VALUE!</v>
      </c>
      <c r="R464" t="e">
        <f>-F464*SIN(M464*$AB$1)*COS(N464*$AB$1)-G464*SIN($AB$1*M464)*SIN($AB$1*N464)+H464*COS($AB$1*M464)</f>
        <v>#VALUE!</v>
      </c>
      <c r="S464">
        <f>-F464*SIN($AB$1*N464)+G464*COS($AB$1*N464)</f>
        <v>0</v>
      </c>
      <c r="T464" t="e">
        <f>-F464*COS($AB$1*M464)*COS(N464*$AB$1)-G464*COS($AB$1*M464)*SIN($AB$1*N464)-H464*SIN($AB$1*M464)</f>
        <v>#VALUE!</v>
      </c>
      <c r="W464">
        <f t="shared" si="13"/>
        <v>0</v>
      </c>
    </row>
    <row r="465" spans="1:23">
      <c r="A465" t="s">
        <v>2707</v>
      </c>
      <c r="I465" t="s">
        <v>2436</v>
      </c>
      <c r="J465">
        <v>0.2</v>
      </c>
      <c r="K465" s="5" t="str">
        <f>RIGHTB(B465,1)</f>
        <v/>
      </c>
      <c r="L465" s="5" t="str">
        <f>RIGHTB(C465,1)</f>
        <v/>
      </c>
      <c r="M465" s="6" t="str">
        <f>IF(AND(K465="S",LEN(B465)&gt;4),-LEFT(B465,4),IF(AND(K465="S",LEN(B465)=4),-LEFT(B465,3),IF(AND(K465="N",LEN(B465)=4),LEFT(B465,3),LEFT(B465,4))))</f>
        <v/>
      </c>
      <c r="N465" s="6" t="b">
        <f>IF(AND(L465="W",LEN(C465)=6),-LEFT(C465,5), IF(AND(L465="W",LEN(C465)=5),-LEFT(C465,4), IF(AND(L465="W",LEN(C465)=4), -LEFT(C465,3), IF(AND(L465="E", LEN(C465)=6),LEFT(C465,5), IF(AND(L465="E",LEN(C465)=5), LEFT(C465,4), IF(AND(L465="E",LEN(C465)=4),LEFT(C465,3) ))))))</f>
        <v>0</v>
      </c>
      <c r="O465">
        <f>(F465^2+G465^2+H465^2)^0.5</f>
        <v>0</v>
      </c>
      <c r="P465" t="e">
        <f>ATAN((R465^2+S465^2)^0.5/T465)/$AB$1</f>
        <v>#VALUE!</v>
      </c>
      <c r="Q465" t="e">
        <f>ATAN2(R465,S465)/$AB$1+180</f>
        <v>#VALUE!</v>
      </c>
      <c r="R465" t="e">
        <f>-F465*SIN(M465*$AB$1)*COS(N465*$AB$1)-G465*SIN($AB$1*M465)*SIN($AB$1*N465)+H465*COS($AB$1*M465)</f>
        <v>#VALUE!</v>
      </c>
      <c r="S465">
        <f>-F465*SIN($AB$1*N465)+G465*COS($AB$1*N465)</f>
        <v>0</v>
      </c>
      <c r="T465" t="e">
        <f>-F465*COS($AB$1*M465)*COS(N465*$AB$1)-G465*COS($AB$1*M465)*SIN($AB$1*N465)-H465*SIN($AB$1*M465)</f>
        <v>#VALUE!</v>
      </c>
      <c r="W465">
        <f t="shared" si="13"/>
        <v>0</v>
      </c>
    </row>
    <row r="466" spans="1:23">
      <c r="A466" t="s">
        <v>2683</v>
      </c>
      <c r="B466" t="s">
        <v>1194</v>
      </c>
      <c r="C466" t="s">
        <v>1195</v>
      </c>
      <c r="I466" t="s">
        <v>2436</v>
      </c>
      <c r="J466">
        <v>0.2</v>
      </c>
      <c r="K466" s="5" t="str">
        <f>RIGHTB(B466,1)</f>
        <v>N</v>
      </c>
      <c r="L466" s="5" t="str">
        <f>RIGHTB(C466,1)</f>
        <v>E</v>
      </c>
      <c r="M466" s="6" t="str">
        <f>IF(AND(K466="S",LEN(B466)&gt;4),-LEFT(B466,4),IF(AND(K466="S",LEN(B466)=4),-LEFT(B466,3),IF(AND(K466="N",LEN(B466)=4),LEFT(B466,3),LEFT(B466,4))))</f>
        <v>46.7</v>
      </c>
      <c r="N466" s="6" t="str">
        <f>IF(AND(L466="W",LEN(C466)=6),-LEFT(C466,5), IF(AND(L466="W",LEN(C466)=5),-LEFT(C466,4), IF(AND(L466="W",LEN(C466)=4), -LEFT(C466,3), IF(AND(L466="E", LEN(C466)=6),LEFT(C466,5), IF(AND(L466="E",LEN(C466)=5), LEFT(C466,4), IF(AND(L466="E",LEN(C466)=4),LEFT(C466,3) ))))))</f>
        <v>108.9</v>
      </c>
      <c r="O466">
        <f>(F466^2+G466^2+H466^2)^0.5</f>
        <v>0</v>
      </c>
      <c r="P466" t="e">
        <f>ATAN((R466^2+S466^2)^0.5/T466)/$AB$1</f>
        <v>#DIV/0!</v>
      </c>
      <c r="Q466" t="e">
        <f>ATAN2(R466,S466)/$AB$1+180</f>
        <v>#DIV/0!</v>
      </c>
      <c r="R466">
        <f>-F466*SIN(M466*$AB$1)*COS(N466*$AB$1)-G466*SIN($AB$1*M466)*SIN($AB$1*N466)+H466*COS($AB$1*M466)</f>
        <v>0</v>
      </c>
      <c r="S466">
        <f>-F466*SIN($AB$1*N466)+G466*COS($AB$1*N466)</f>
        <v>0</v>
      </c>
      <c r="T466">
        <f>-F466*COS($AB$1*M466)*COS(N466*$AB$1)-G466*COS($AB$1*M466)*SIN($AB$1*N466)-H466*SIN($AB$1*M466)</f>
        <v>0</v>
      </c>
      <c r="W466">
        <f t="shared" si="13"/>
        <v>0</v>
      </c>
    </row>
    <row r="467" spans="1:23">
      <c r="A467" t="s">
        <v>2677</v>
      </c>
      <c r="I467" t="s">
        <v>2436</v>
      </c>
      <c r="J467">
        <v>0.2</v>
      </c>
      <c r="K467" s="5" t="str">
        <f>RIGHTB(B467,1)</f>
        <v/>
      </c>
      <c r="L467" s="5" t="str">
        <f>RIGHTB(C467,1)</f>
        <v/>
      </c>
      <c r="M467" s="6" t="str">
        <f>IF(AND(K467="S",LEN(B467)&gt;4),-LEFT(B467,4),IF(AND(K467="S",LEN(B467)=4),-LEFT(B467,3),IF(AND(K467="N",LEN(B467)=4),LEFT(B467,3),LEFT(B467,4))))</f>
        <v/>
      </c>
      <c r="N467" s="6" t="b">
        <f>IF(AND(L467="W",LEN(C467)=6),-LEFT(C467,5), IF(AND(L467="W",LEN(C467)=5),-LEFT(C467,4), IF(AND(L467="W",LEN(C467)=4), -LEFT(C467,3), IF(AND(L467="E", LEN(C467)=6),LEFT(C467,5), IF(AND(L467="E",LEN(C467)=5), LEFT(C467,4), IF(AND(L467="E",LEN(C467)=4),LEFT(C467,3) ))))))</f>
        <v>0</v>
      </c>
      <c r="O467">
        <f>(F467^2+G467^2+H467^2)^0.5</f>
        <v>0</v>
      </c>
      <c r="P467" t="e">
        <f>ATAN((R467^2+S467^2)^0.5/T467)/$AB$1</f>
        <v>#VALUE!</v>
      </c>
      <c r="Q467" t="e">
        <f>ATAN2(R467,S467)/$AB$1+180</f>
        <v>#VALUE!</v>
      </c>
      <c r="R467" t="e">
        <f>-F467*SIN(M467*$AB$1)*COS(N467*$AB$1)-G467*SIN($AB$1*M467)*SIN($AB$1*N467)+H467*COS($AB$1*M467)</f>
        <v>#VALUE!</v>
      </c>
      <c r="S467">
        <f>-F467*SIN($AB$1*N467)+G467*COS($AB$1*N467)</f>
        <v>0</v>
      </c>
      <c r="T467" t="e">
        <f>-F467*COS($AB$1*M467)*COS(N467*$AB$1)-G467*COS($AB$1*M467)*SIN($AB$1*N467)-H467*SIN($AB$1*M467)</f>
        <v>#VALUE!</v>
      </c>
      <c r="W467">
        <f t="shared" si="13"/>
        <v>0</v>
      </c>
    </row>
    <row r="468" spans="1:23">
      <c r="A468" t="s">
        <v>2674</v>
      </c>
      <c r="I468" t="s">
        <v>2185</v>
      </c>
      <c r="J468">
        <v>0.2</v>
      </c>
      <c r="K468" s="5" t="str">
        <f>RIGHTB(B468,1)</f>
        <v/>
      </c>
      <c r="L468" s="5" t="str">
        <f>RIGHTB(C468,1)</f>
        <v/>
      </c>
      <c r="M468" s="6" t="str">
        <f>IF(AND(K468="S",LEN(B468)&gt;4),-LEFT(B468,4),IF(AND(K468="S",LEN(B468)=4),-LEFT(B468,3),IF(AND(K468="N",LEN(B468)=4),LEFT(B468,3),LEFT(B468,4))))</f>
        <v/>
      </c>
      <c r="N468" s="6" t="b">
        <f>IF(AND(L468="W",LEN(C468)=6),-LEFT(C468,5), IF(AND(L468="W",LEN(C468)=5),-LEFT(C468,4), IF(AND(L468="W",LEN(C468)=4), -LEFT(C468,3), IF(AND(L468="E", LEN(C468)=6),LEFT(C468,5), IF(AND(L468="E",LEN(C468)=5), LEFT(C468,4), IF(AND(L468="E",LEN(C468)=4),LEFT(C468,3) ))))))</f>
        <v>0</v>
      </c>
      <c r="O468">
        <f>(F468^2+G468^2+H468^2)^0.5</f>
        <v>0</v>
      </c>
      <c r="P468" t="e">
        <f>ATAN((R468^2+S468^2)^0.5/T468)/$AB$1</f>
        <v>#VALUE!</v>
      </c>
      <c r="Q468" t="e">
        <f>ATAN2(R468,S468)/$AB$1+180</f>
        <v>#VALUE!</v>
      </c>
      <c r="R468" t="e">
        <f>-F468*SIN(M468*$AB$1)*COS(N468*$AB$1)-G468*SIN($AB$1*M468)*SIN($AB$1*N468)+H468*COS($AB$1*M468)</f>
        <v>#VALUE!</v>
      </c>
      <c r="S468">
        <f>-F468*SIN($AB$1*N468)+G468*COS($AB$1*N468)</f>
        <v>0</v>
      </c>
      <c r="T468" t="e">
        <f>-F468*COS($AB$1*M468)*COS(N468*$AB$1)-G468*COS($AB$1*M468)*SIN($AB$1*N468)-H468*SIN($AB$1*M468)</f>
        <v>#VALUE!</v>
      </c>
      <c r="W468">
        <f t="shared" si="13"/>
        <v>0</v>
      </c>
    </row>
    <row r="469" spans="1:23">
      <c r="A469" t="s">
        <v>2621</v>
      </c>
      <c r="B469" t="s">
        <v>187</v>
      </c>
      <c r="C469" t="s">
        <v>1142</v>
      </c>
      <c r="I469" t="s">
        <v>2185</v>
      </c>
      <c r="J469">
        <v>0.2</v>
      </c>
      <c r="K469" s="5" t="str">
        <f>RIGHTB(B469,1)</f>
        <v>N</v>
      </c>
      <c r="L469" s="5" t="str">
        <f>RIGHTB(C469,1)</f>
        <v>E</v>
      </c>
      <c r="M469" s="6" t="str">
        <f>IF(AND(K469="S",LEN(B469)&gt;4),-LEFT(B469,4),IF(AND(K469="S",LEN(B469)=4),-LEFT(B469,3),IF(AND(K469="N",LEN(B469)=4),LEFT(B469,3),LEFT(B469,4))))</f>
        <v>1.0</v>
      </c>
      <c r="N469" s="6" t="str">
        <f>IF(AND(L469="W",LEN(C469)=6),-LEFT(C469,5), IF(AND(L469="W",LEN(C469)=5),-LEFT(C469,4), IF(AND(L469="W",LEN(C469)=4), -LEFT(C469,3), IF(AND(L469="E", LEN(C469)=6),LEFT(C469,5), IF(AND(L469="E",LEN(C469)=5), LEFT(C469,4), IF(AND(L469="E",LEN(C469)=4),LEFT(C469,3) ))))))</f>
        <v>98.3</v>
      </c>
      <c r="O469">
        <f>(F469^2+G469^2+H469^2)^0.5</f>
        <v>0</v>
      </c>
      <c r="P469" t="e">
        <f>ATAN((R469^2+S469^2)^0.5/T469)/$AB$1</f>
        <v>#DIV/0!</v>
      </c>
      <c r="Q469" t="e">
        <f>ATAN2(R469,S469)/$AB$1+180</f>
        <v>#DIV/0!</v>
      </c>
      <c r="R469">
        <f>-F469*SIN(M469*$AB$1)*COS(N469*$AB$1)-G469*SIN($AB$1*M469)*SIN($AB$1*N469)+H469*COS($AB$1*M469)</f>
        <v>0</v>
      </c>
      <c r="S469">
        <f>-F469*SIN($AB$1*N469)+G469*COS($AB$1*N469)</f>
        <v>0</v>
      </c>
      <c r="T469">
        <f>-F469*COS($AB$1*M469)*COS(N469*$AB$1)-G469*COS($AB$1*M469)*SIN($AB$1*N469)-H469*SIN($AB$1*M469)</f>
        <v>0</v>
      </c>
      <c r="W469">
        <f t="shared" si="13"/>
        <v>0</v>
      </c>
    </row>
    <row r="470" spans="1:23">
      <c r="A470" t="s">
        <v>2566</v>
      </c>
      <c r="I470" t="s">
        <v>2436</v>
      </c>
      <c r="J470">
        <v>0.2</v>
      </c>
      <c r="K470" s="5" t="str">
        <f>RIGHTB(B470,1)</f>
        <v/>
      </c>
      <c r="L470" s="5" t="str">
        <f>RIGHTB(C470,1)</f>
        <v/>
      </c>
      <c r="M470" s="6" t="str">
        <f>IF(AND(K470="S",LEN(B470)&gt;4),-LEFT(B470,4),IF(AND(K470="S",LEN(B470)=4),-LEFT(B470,3),IF(AND(K470="N",LEN(B470)=4),LEFT(B470,3),LEFT(B470,4))))</f>
        <v/>
      </c>
      <c r="N470" s="6" t="b">
        <f>IF(AND(L470="W",LEN(C470)=6),-LEFT(C470,5), IF(AND(L470="W",LEN(C470)=5),-LEFT(C470,4), IF(AND(L470="W",LEN(C470)=4), -LEFT(C470,3), IF(AND(L470="E", LEN(C470)=6),LEFT(C470,5), IF(AND(L470="E",LEN(C470)=5), LEFT(C470,4), IF(AND(L470="E",LEN(C470)=4),LEFT(C470,3) ))))))</f>
        <v>0</v>
      </c>
      <c r="O470">
        <f>(F470^2+G470^2+H470^2)^0.5</f>
        <v>0</v>
      </c>
      <c r="P470" t="e">
        <f>ATAN((R470^2+S470^2)^0.5/T470)/$AB$1</f>
        <v>#VALUE!</v>
      </c>
      <c r="Q470" t="e">
        <f>ATAN2(R470,S470)/$AB$1+180</f>
        <v>#VALUE!</v>
      </c>
      <c r="R470" t="e">
        <f>-F470*SIN(M470*$AB$1)*COS(N470*$AB$1)-G470*SIN($AB$1*M470)*SIN($AB$1*N470)+H470*COS($AB$1*M470)</f>
        <v>#VALUE!</v>
      </c>
      <c r="S470">
        <f>-F470*SIN($AB$1*N470)+G470*COS($AB$1*N470)</f>
        <v>0</v>
      </c>
      <c r="T470" t="e">
        <f>-F470*COS($AB$1*M470)*COS(N470*$AB$1)-G470*COS($AB$1*M470)*SIN($AB$1*N470)-H470*SIN($AB$1*M470)</f>
        <v>#VALUE!</v>
      </c>
      <c r="W470">
        <f t="shared" si="13"/>
        <v>0</v>
      </c>
    </row>
    <row r="471" spans="1:23">
      <c r="A471" t="s">
        <v>2435</v>
      </c>
      <c r="B471" t="s">
        <v>1018</v>
      </c>
      <c r="C471" t="s">
        <v>1019</v>
      </c>
      <c r="I471" t="s">
        <v>2436</v>
      </c>
      <c r="J471">
        <v>0.2</v>
      </c>
      <c r="K471" s="5" t="str">
        <f>RIGHTB(B471,1)</f>
        <v>N</v>
      </c>
      <c r="L471" s="5" t="str">
        <f>RIGHTB(C471,1)</f>
        <v>W</v>
      </c>
      <c r="M471" s="6" t="str">
        <f>IF(AND(K471="S",LEN(B471)&gt;4),-LEFT(B471,4),IF(AND(K471="S",LEN(B471)=4),-LEFT(B471,3),IF(AND(K471="N",LEN(B471)=4),LEFT(B471,3),LEFT(B471,4))))</f>
        <v>0.2</v>
      </c>
      <c r="N471" s="6">
        <f>IF(AND(L471="W",LEN(C471)=6),-LEFT(C471,5), IF(AND(L471="W",LEN(C471)=5),-LEFT(C471,4), IF(AND(L471="W",LEN(C471)=4), -LEFT(C471,3), IF(AND(L471="E", LEN(C471)=6),LEFT(C471,5), IF(AND(L471="E",LEN(C471)=5), LEFT(C471,4), IF(AND(L471="E",LEN(C471)=4),LEFT(C471,3) ))))))</f>
        <v>-101.1</v>
      </c>
      <c r="O471">
        <f>(F471^2+G471^2+H471^2)^0.5</f>
        <v>0</v>
      </c>
      <c r="P471" t="e">
        <f>ATAN((R471^2+S471^2)^0.5/T471)/$AB$1</f>
        <v>#DIV/0!</v>
      </c>
      <c r="Q471" t="e">
        <f>ATAN2(R471,S471)/$AB$1+180</f>
        <v>#DIV/0!</v>
      </c>
      <c r="R471">
        <f>-F471*SIN(M471*$AB$1)*COS(N471*$AB$1)-G471*SIN($AB$1*M471)*SIN($AB$1*N471)+H471*COS($AB$1*M471)</f>
        <v>0</v>
      </c>
      <c r="S471">
        <f>-F471*SIN($AB$1*N471)+G471*COS($AB$1*N471)</f>
        <v>0</v>
      </c>
      <c r="T471">
        <f>-F471*COS($AB$1*M471)*COS(N471*$AB$1)-G471*COS($AB$1*M471)*SIN($AB$1*N471)-H471*SIN($AB$1*M471)</f>
        <v>0</v>
      </c>
      <c r="W471">
        <f t="shared" si="13"/>
        <v>0</v>
      </c>
    </row>
    <row r="472" spans="1:23">
      <c r="A472" t="s">
        <v>2331</v>
      </c>
      <c r="B472" t="s">
        <v>441</v>
      </c>
      <c r="C472" t="s">
        <v>442</v>
      </c>
      <c r="I472" t="s">
        <v>2185</v>
      </c>
      <c r="J472">
        <v>0.2</v>
      </c>
      <c r="K472" s="5" t="str">
        <f>RIGHTB(B472,1)</f>
        <v>S</v>
      </c>
      <c r="L472" s="5" t="str">
        <f>RIGHTB(C472,1)</f>
        <v>E</v>
      </c>
      <c r="M472" s="6">
        <f>IF(AND(K472="S",LEN(B472)&gt;4),-LEFT(B472,4),IF(AND(K472="S",LEN(B472)=4),-LEFT(B472,3),IF(AND(K472="N",LEN(B472)=4),LEFT(B472,3),LEFT(B472,4))))</f>
        <v>-13</v>
      </c>
      <c r="N472" s="6" t="str">
        <f>IF(AND(L472="W",LEN(C472)=6),-LEFT(C472,5), IF(AND(L472="W",LEN(C472)=5),-LEFT(C472,4), IF(AND(L472="W",LEN(C472)=4), -LEFT(C472,3), IF(AND(L472="E", LEN(C472)=6),LEFT(C472,5), IF(AND(L472="E",LEN(C472)=5), LEFT(C472,4), IF(AND(L472="E",LEN(C472)=4),LEFT(C472,3) ))))))</f>
        <v>30.7</v>
      </c>
      <c r="O472">
        <f>(F472^2+G472^2+H472^2)^0.5</f>
        <v>0</v>
      </c>
      <c r="P472" t="e">
        <f>ATAN((R472^2+S472^2)^0.5/T472)/$AB$1</f>
        <v>#DIV/0!</v>
      </c>
      <c r="Q472" t="e">
        <f>ATAN2(R472,S472)/$AB$1+180</f>
        <v>#DIV/0!</v>
      </c>
      <c r="R472">
        <f>-F472*SIN(M472*$AB$1)*COS(N472*$AB$1)-G472*SIN($AB$1*M472)*SIN($AB$1*N472)+H472*COS($AB$1*M472)</f>
        <v>0</v>
      </c>
      <c r="S472">
        <f>-F472*SIN($AB$1*N472)+G472*COS($AB$1*N472)</f>
        <v>0</v>
      </c>
      <c r="T472">
        <f>-F472*COS($AB$1*M472)*COS(N472*$AB$1)-G472*COS($AB$1*M472)*SIN($AB$1*N472)-H472*SIN($AB$1*M472)</f>
        <v>0</v>
      </c>
      <c r="W472">
        <f t="shared" si="13"/>
        <v>0</v>
      </c>
    </row>
    <row r="473" spans="1:23">
      <c r="A473" t="s">
        <v>2284</v>
      </c>
      <c r="B473" t="s">
        <v>364</v>
      </c>
      <c r="C473" t="s">
        <v>365</v>
      </c>
      <c r="D473">
        <v>54.4</v>
      </c>
      <c r="I473" t="s">
        <v>1780</v>
      </c>
      <c r="J473">
        <v>0.2</v>
      </c>
      <c r="K473" s="5" t="str">
        <f>RIGHTB(B473,1)</f>
        <v>S</v>
      </c>
      <c r="L473" s="5" t="str">
        <f>RIGHTB(C473,1)</f>
        <v>W</v>
      </c>
      <c r="M473" s="6">
        <f>IF(AND(K473="S",LEN(B473)&gt;4),-LEFT(B473,4),IF(AND(K473="S",LEN(B473)=4),-LEFT(B473,3),IF(AND(K473="N",LEN(B473)=4),LEFT(B473,3),LEFT(B473,4))))</f>
        <v>-17.8</v>
      </c>
      <c r="N473" s="6">
        <f>IF(AND(L473="W",LEN(C473)=6),-LEFT(C473,5), IF(AND(L473="W",LEN(C473)=5),-LEFT(C473,4), IF(AND(L473="W",LEN(C473)=4), -LEFT(C473,3), IF(AND(L473="E", LEN(C473)=6),LEFT(C473,5), IF(AND(L473="E",LEN(C473)=5), LEFT(C473,4), IF(AND(L473="E",LEN(C473)=4),LEFT(C473,3) ))))))</f>
        <v>-89.2</v>
      </c>
      <c r="O473">
        <f>(F473^2+G473^2+H473^2)^0.5</f>
        <v>0</v>
      </c>
      <c r="P473" t="e">
        <f>ATAN((R473^2+S473^2)^0.5/T473)/$AB$1</f>
        <v>#DIV/0!</v>
      </c>
      <c r="Q473" t="e">
        <f>ATAN2(R473,S473)/$AB$1+180</f>
        <v>#DIV/0!</v>
      </c>
      <c r="R473">
        <f>-F473*SIN(M473*$AB$1)*COS(N473*$AB$1)-G473*SIN($AB$1*M473)*SIN($AB$1*N473)+H473*COS($AB$1*M473)</f>
        <v>0</v>
      </c>
      <c r="S473">
        <f>-F473*SIN($AB$1*N473)+G473*COS($AB$1*N473)</f>
        <v>0</v>
      </c>
      <c r="T473">
        <f>-F473*COS($AB$1*M473)*COS(N473*$AB$1)-G473*COS($AB$1*M473)*SIN($AB$1*N473)-H473*SIN($AB$1*M473)</f>
        <v>0</v>
      </c>
      <c r="W473">
        <f t="shared" si="13"/>
        <v>0</v>
      </c>
    </row>
    <row r="474" spans="1:23">
      <c r="A474" t="s">
        <v>2230</v>
      </c>
      <c r="B474" t="s">
        <v>296</v>
      </c>
      <c r="C474" t="s">
        <v>297</v>
      </c>
      <c r="I474" t="s">
        <v>1798</v>
      </c>
      <c r="J474">
        <v>0.2</v>
      </c>
      <c r="K474" s="5" t="str">
        <f>RIGHTB(B474,1)</f>
        <v>S</v>
      </c>
      <c r="L474" s="5" t="str">
        <f>RIGHTB(C474,1)</f>
        <v>E</v>
      </c>
      <c r="M474" s="6">
        <f>IF(AND(K474="S",LEN(B474)&gt;4),-LEFT(B474,4),IF(AND(K474="S",LEN(B474)=4),-LEFT(B474,3),IF(AND(K474="N",LEN(B474)=4),LEFT(B474,3),LEFT(B474,4))))</f>
        <v>-52.8</v>
      </c>
      <c r="N474" s="6" t="str">
        <f>IF(AND(L474="W",LEN(C474)=6),-LEFT(C474,5), IF(AND(L474="W",LEN(C474)=5),-LEFT(C474,4), IF(AND(L474="W",LEN(C474)=4), -LEFT(C474,3), IF(AND(L474="E", LEN(C474)=6),LEFT(C474,5), IF(AND(L474="E",LEN(C474)=5), LEFT(C474,4), IF(AND(L474="E",LEN(C474)=4),LEFT(C474,3) ))))))</f>
        <v>136.5</v>
      </c>
      <c r="O474">
        <f>(F474^2+G474^2+H474^2)^0.5</f>
        <v>0</v>
      </c>
      <c r="P474" t="e">
        <f>ATAN((R474^2+S474^2)^0.5/T474)/$AB$1</f>
        <v>#DIV/0!</v>
      </c>
      <c r="Q474" t="e">
        <f>ATAN2(R474,S474)/$AB$1+180</f>
        <v>#DIV/0!</v>
      </c>
      <c r="R474">
        <f>-F474*SIN(M474*$AB$1)*COS(N474*$AB$1)-G474*SIN($AB$1*M474)*SIN($AB$1*N474)+H474*COS($AB$1*M474)</f>
        <v>0</v>
      </c>
      <c r="S474">
        <f>-F474*SIN($AB$1*N474)+G474*COS($AB$1*N474)</f>
        <v>0</v>
      </c>
      <c r="T474">
        <f>-F474*COS($AB$1*M474)*COS(N474*$AB$1)-G474*COS($AB$1*M474)*SIN($AB$1*N474)-H474*SIN($AB$1*M474)</f>
        <v>0</v>
      </c>
      <c r="W474">
        <f t="shared" si="13"/>
        <v>0</v>
      </c>
    </row>
    <row r="475" spans="1:23">
      <c r="A475" t="s">
        <v>2184</v>
      </c>
      <c r="B475" t="s">
        <v>236</v>
      </c>
      <c r="C475" t="s">
        <v>237</v>
      </c>
      <c r="D475">
        <v>66</v>
      </c>
      <c r="I475" t="s">
        <v>2185</v>
      </c>
      <c r="J475">
        <v>0.2</v>
      </c>
      <c r="K475" s="5" t="str">
        <f>RIGHTB(B475,1)</f>
        <v>S</v>
      </c>
      <c r="L475" s="5" t="str">
        <f>RIGHTB(C475,1)</f>
        <v>W</v>
      </c>
      <c r="M475" s="6">
        <f>IF(AND(K475="S",LEN(B475)&gt;4),-LEFT(B475,4),IF(AND(K475="S",LEN(B475)=4),-LEFT(B475,3),IF(AND(K475="N",LEN(B475)=4),LEFT(B475,3),LEFT(B475,4))))</f>
        <v>-54.5</v>
      </c>
      <c r="N475" s="6">
        <f>IF(AND(L475="W",LEN(C475)=6),-LEFT(C475,5), IF(AND(L475="W",LEN(C475)=5),-LEFT(C475,4), IF(AND(L475="W",LEN(C475)=4), -LEFT(C475,3), IF(AND(L475="E", LEN(C475)=6),LEFT(C475,5), IF(AND(L475="E",LEN(C475)=5), LEFT(C475,4), IF(AND(L475="E",LEN(C475)=4),LEFT(C475,3) ))))))</f>
        <v>-169.7</v>
      </c>
      <c r="O475">
        <f>(F475^2+G475^2+H475^2)^0.5</f>
        <v>0</v>
      </c>
      <c r="P475" t="e">
        <f>ATAN((R475^2+S475^2)^0.5/T475)/$AB$1</f>
        <v>#DIV/0!</v>
      </c>
      <c r="Q475" t="e">
        <f>ATAN2(R475,S475)/$AB$1+180</f>
        <v>#DIV/0!</v>
      </c>
      <c r="R475">
        <f>-F475*SIN(M475*$AB$1)*COS(N475*$AB$1)-G475*SIN($AB$1*M475)*SIN($AB$1*N475)+H475*COS($AB$1*M475)</f>
        <v>0</v>
      </c>
      <c r="S475">
        <f>-F475*SIN($AB$1*N475)+G475*COS($AB$1*N475)</f>
        <v>0</v>
      </c>
      <c r="T475">
        <f>-F475*COS($AB$1*M475)*COS(N475*$AB$1)-G475*COS($AB$1*M475)*SIN($AB$1*N475)-H475*SIN($AB$1*M475)</f>
        <v>0</v>
      </c>
      <c r="W475">
        <f t="shared" si="13"/>
        <v>0</v>
      </c>
    </row>
    <row r="476" spans="1:23">
      <c r="A476" t="s">
        <v>2075</v>
      </c>
      <c r="B476" t="s">
        <v>68</v>
      </c>
      <c r="C476" t="s">
        <v>69</v>
      </c>
      <c r="D476">
        <v>23.5</v>
      </c>
      <c r="E476">
        <v>11.8</v>
      </c>
      <c r="F476">
        <v>2.2999999999999998</v>
      </c>
      <c r="G476">
        <v>2.5</v>
      </c>
      <c r="H476">
        <v>-11.3</v>
      </c>
      <c r="I476" t="s">
        <v>1798</v>
      </c>
      <c r="J476">
        <v>0.2</v>
      </c>
      <c r="K476" s="5" t="str">
        <f>RIGHTB(B476,1)</f>
        <v>N</v>
      </c>
      <c r="L476" s="5" t="str">
        <f>RIGHTB(C476,1)</f>
        <v>W</v>
      </c>
      <c r="M476" s="6" t="str">
        <f>IF(AND(K476="S",LEN(B476)&gt;4),-LEFT(B476,4),IF(AND(K476="S",LEN(B476)=4),-LEFT(B476,3),IF(AND(K476="N",LEN(B476)=4),LEFT(B476,3),LEFT(B476,4))))</f>
        <v>32.8</v>
      </c>
      <c r="N476" s="6">
        <f>IF(AND(L476="W",LEN(C476)=6),-LEFT(C476,5), IF(AND(L476="W",LEN(C476)=5),-LEFT(C476,4), IF(AND(L476="W",LEN(C476)=4), -LEFT(C476,3), IF(AND(L476="E", LEN(C476)=6),LEFT(C476,5), IF(AND(L476="E",LEN(C476)=5), LEFT(C476,4), IF(AND(L476="E",LEN(C476)=4),LEFT(C476,3) ))))))</f>
        <v>-165.1</v>
      </c>
      <c r="O476">
        <f>(F476^2+G476^2+H476^2)^0.5</f>
        <v>11.799576263578283</v>
      </c>
      <c r="P476">
        <f>ATAN((R476^2+S476^2)^0.5/T476)/$AB$1</f>
        <v>43.705356356042152</v>
      </c>
      <c r="Q476">
        <f>ATAN2(R476,S476)/$AB$1+180</f>
        <v>12.93168872191626</v>
      </c>
      <c r="R476">
        <f>-F476*SIN(M476*$AB$1)*COS(N476*$AB$1)-G476*SIN($AB$1*M476)*SIN($AB$1*N476)+H476*COS($AB$1*M476)</f>
        <v>-7.9461393869021419</v>
      </c>
      <c r="S476">
        <f>-F476*SIN($AB$1*N476)+G476*COS($AB$1*N476)</f>
        <v>-1.8245347738115192</v>
      </c>
      <c r="T476">
        <f>-F476*COS($AB$1*M476)*COS(N476*$AB$1)-G476*COS($AB$1*M476)*SIN($AB$1*N476)-H476*SIN($AB$1*M476)</f>
        <v>8.5299438276623505</v>
      </c>
      <c r="W476">
        <f t="shared" si="13"/>
        <v>1</v>
      </c>
    </row>
    <row r="477" spans="1:23">
      <c r="A477" t="s">
        <v>2061</v>
      </c>
      <c r="B477" t="s">
        <v>51</v>
      </c>
      <c r="C477" t="s">
        <v>52</v>
      </c>
      <c r="D477">
        <v>28.5</v>
      </c>
      <c r="E477">
        <v>11.2</v>
      </c>
      <c r="F477">
        <v>7</v>
      </c>
      <c r="G477">
        <v>2.9</v>
      </c>
      <c r="H477">
        <v>8.3000000000000007</v>
      </c>
      <c r="I477" t="s">
        <v>1780</v>
      </c>
      <c r="J477">
        <v>0.2</v>
      </c>
      <c r="K477" s="5" t="str">
        <f>RIGHTB(B477,1)</f>
        <v>S</v>
      </c>
      <c r="L477" s="5" t="str">
        <f>RIGHTB(C477,1)</f>
        <v>E</v>
      </c>
      <c r="M477" s="6">
        <f>IF(AND(K477="S",LEN(B477)&gt;4),-LEFT(B477,4),IF(AND(K477="S",LEN(B477)=4),-LEFT(B477,3),IF(AND(K477="N",LEN(B477)=4),LEFT(B477,3),LEFT(B477,4))))</f>
        <v>-71.5</v>
      </c>
      <c r="N477" s="6" t="str">
        <f>IF(AND(L477="W",LEN(C477)=6),-LEFT(C477,5), IF(AND(L477="W",LEN(C477)=5),-LEFT(C477,4), IF(AND(L477="W",LEN(C477)=4), -LEFT(C477,3), IF(AND(L477="E", LEN(C477)=6),LEFT(C477,5), IF(AND(L477="E",LEN(C477)=5), LEFT(C477,4), IF(AND(L477="E",LEN(C477)=4),LEFT(C477,3) ))))))</f>
        <v>93.4</v>
      </c>
      <c r="O477">
        <f>(F477^2+G477^2+H477^2)^0.5</f>
        <v>11.23832727766904</v>
      </c>
      <c r="P477">
        <f>ATAN((R477^2+S477^2)^0.5/T477)/$AB$1</f>
        <v>50.92293238453103</v>
      </c>
      <c r="Q477">
        <f>ATAN2(R477,S477)/$AB$1+180</f>
        <v>124.84927229752488</v>
      </c>
      <c r="R477">
        <f>-F477*SIN(M477*$AB$1)*COS(N477*$AB$1)-G477*SIN($AB$1*M477)*SIN($AB$1*N477)+H477*COS($AB$1*M477)</f>
        <v>4.9852350728935431</v>
      </c>
      <c r="S477">
        <f>-F477*SIN($AB$1*N477)+G477*COS($AB$1*N477)</f>
        <v>-7.1596672787211073</v>
      </c>
      <c r="T477">
        <f>-F477*COS($AB$1*M477)*COS(N477*$AB$1)-G477*COS($AB$1*M477)*SIN($AB$1*N477)-H477*SIN($AB$1*M477)</f>
        <v>7.0842498350920975</v>
      </c>
      <c r="W477">
        <f t="shared" si="13"/>
        <v>1</v>
      </c>
    </row>
    <row r="478" spans="1:23">
      <c r="A478" t="s">
        <v>1593</v>
      </c>
      <c r="B478" t="s">
        <v>13</v>
      </c>
      <c r="C478" t="s">
        <v>14</v>
      </c>
      <c r="D478">
        <v>33.1</v>
      </c>
      <c r="E478">
        <v>13.8</v>
      </c>
      <c r="F478">
        <v>-13.7</v>
      </c>
      <c r="G478">
        <v>-1.7</v>
      </c>
      <c r="H478">
        <v>0.8</v>
      </c>
      <c r="I478" t="s">
        <v>1798</v>
      </c>
      <c r="J478">
        <v>0.2</v>
      </c>
      <c r="K478" s="5" t="str">
        <f>RIGHTB(B478,1)</f>
        <v>S</v>
      </c>
      <c r="L478" s="5" t="str">
        <f>RIGHTB(C478,1)</f>
        <v>W</v>
      </c>
      <c r="M478" s="6">
        <f>IF(AND(K478="S",LEN(B478)&gt;4),-LEFT(B478,4),IF(AND(K478="S",LEN(B478)=4),-LEFT(B478,3),IF(AND(K478="N",LEN(B478)=4),LEFT(B478,3),LEFT(B478,4))))</f>
        <v>-36.1</v>
      </c>
      <c r="N478" s="6">
        <f>IF(AND(L478="W",LEN(C478)=6),-LEFT(C478,5), IF(AND(L478="W",LEN(C478)=5),-LEFT(C478,4), IF(AND(L478="W",LEN(C478)=4), -LEFT(C478,3), IF(AND(L478="E", LEN(C478)=6),LEFT(C478,5), IF(AND(L478="E",LEN(C478)=5), LEFT(C478,4), IF(AND(L478="E",LEN(C478)=4),LEFT(C478,3) ))))))</f>
        <v>-5.5</v>
      </c>
      <c r="O478">
        <f>(F478^2+G478^2+H478^2)^0.5</f>
        <v>13.828231991111515</v>
      </c>
      <c r="P478">
        <f>ATAN((R478^2+S478^2)^0.5/T478)/$AB$1</f>
        <v>34.777029568738904</v>
      </c>
      <c r="Q478">
        <f>ATAN2(R478,S478)/$AB$1+180</f>
        <v>22.396883389099145</v>
      </c>
      <c r="R478">
        <f>-F478*SIN(M478*$AB$1)*COS(N478*$AB$1)-G478*SIN($AB$1*M478)*SIN($AB$1*N478)+H478*COS($AB$1*M478)</f>
        <v>-7.2924340012101876</v>
      </c>
      <c r="S478">
        <f>-F478*SIN($AB$1*N478)+G478*COS($AB$1*N478)</f>
        <v>-3.0052603467143042</v>
      </c>
      <c r="T478">
        <f>-F478*COS($AB$1*M478)*COS(N478*$AB$1)-G478*COS($AB$1*M478)*SIN($AB$1*N478)-H478*SIN($AB$1*M478)</f>
        <v>11.358204813546028</v>
      </c>
      <c r="W478">
        <f t="shared" si="13"/>
        <v>1</v>
      </c>
    </row>
    <row r="479" spans="1:23">
      <c r="A479" t="s">
        <v>1520</v>
      </c>
      <c r="B479" t="s">
        <v>770</v>
      </c>
      <c r="C479" t="s">
        <v>771</v>
      </c>
      <c r="D479">
        <v>27.8</v>
      </c>
      <c r="E479">
        <v>23.4</v>
      </c>
      <c r="F479">
        <v>7.8</v>
      </c>
      <c r="G479">
        <v>-21.7</v>
      </c>
      <c r="H479">
        <v>3.7</v>
      </c>
      <c r="I479" t="s">
        <v>1798</v>
      </c>
      <c r="J479">
        <v>0.2</v>
      </c>
      <c r="K479" s="5" t="str">
        <f>RIGHTB(B479,1)</f>
        <v>N</v>
      </c>
      <c r="L479" s="5" t="str">
        <f>RIGHTB(C479,1)</f>
        <v>E</v>
      </c>
      <c r="M479" s="6" t="str">
        <f>IF(AND(K479="S",LEN(B479)&gt;4),-LEFT(B479,4),IF(AND(K479="S",LEN(B479)=4),-LEFT(B479,3),IF(AND(K479="N",LEN(B479)=4),LEFT(B479,3),LEFT(B479,4))))</f>
        <v>26.0</v>
      </c>
      <c r="N479" s="6" t="str">
        <f>IF(AND(L479="W",LEN(C479)=6),-LEFT(C479,5), IF(AND(L479="W",LEN(C479)=5),-LEFT(C479,4), IF(AND(L479="W",LEN(C479)=4), -LEFT(C479,3), IF(AND(L479="E", LEN(C479)=6),LEFT(C479,5), IF(AND(L479="E",LEN(C479)=5), LEFT(C479,4), IF(AND(L479="E",LEN(C479)=4),LEFT(C479,3) ))))))</f>
        <v>133.5</v>
      </c>
      <c r="O479">
        <f>(F479^2+G479^2+H479^2)^0.5</f>
        <v>23.354228739138446</v>
      </c>
      <c r="P479">
        <f>ATAN((R479^2+S479^2)^0.5/T479)/$AB$1</f>
        <v>42.015376006638121</v>
      </c>
      <c r="Q479">
        <f>ATAN2(R479,S479)/$AB$1+180</f>
        <v>216.41473922167972</v>
      </c>
      <c r="R479">
        <f>-F479*SIN(M479*$AB$1)*COS(N479*$AB$1)-G479*SIN($AB$1*M479)*SIN($AB$1*N479)+H479*COS($AB$1*M479)</f>
        <v>12.579460621082683</v>
      </c>
      <c r="S479">
        <f>-F479*SIN($AB$1*N479)+G479*COS($AB$1*N479)</f>
        <v>9.2793741972527748</v>
      </c>
      <c r="T479">
        <f>-F479*COS($AB$1*M479)*COS(N479*$AB$1)-G479*COS($AB$1*M479)*SIN($AB$1*N479)-H479*SIN($AB$1*M479)</f>
        <v>17.351379916017905</v>
      </c>
      <c r="W479">
        <f t="shared" si="13"/>
        <v>1</v>
      </c>
    </row>
    <row r="480" spans="1:23">
      <c r="A480" t="s">
        <v>1779</v>
      </c>
      <c r="B480" t="s">
        <v>743</v>
      </c>
      <c r="C480" t="s">
        <v>744</v>
      </c>
      <c r="D480">
        <v>37.5</v>
      </c>
      <c r="E480">
        <v>19.2</v>
      </c>
      <c r="F480">
        <v>13.3</v>
      </c>
      <c r="G480">
        <v>-3.7</v>
      </c>
      <c r="H480">
        <v>13.3</v>
      </c>
      <c r="I480" t="s">
        <v>1780</v>
      </c>
      <c r="J480">
        <v>0.2</v>
      </c>
      <c r="K480" s="5" t="str">
        <f>RIGHTB(B480,1)</f>
        <v>S</v>
      </c>
      <c r="L480" s="5" t="str">
        <f>RIGHTB(C480,1)</f>
        <v>E</v>
      </c>
      <c r="M480" s="6">
        <f>IF(AND(K480="S",LEN(B480)&gt;4),-LEFT(B480,4),IF(AND(K480="S",LEN(B480)=4),-LEFT(B480,3),IF(AND(K480="N",LEN(B480)=4),LEFT(B480,3),LEFT(B480,4))))</f>
        <v>-45</v>
      </c>
      <c r="N480" s="6" t="str">
        <f>IF(AND(L480="W",LEN(C480)=6),-LEFT(C480,5), IF(AND(L480="W",LEN(C480)=5),-LEFT(C480,4), IF(AND(L480="W",LEN(C480)=4), -LEFT(C480,3), IF(AND(L480="E", LEN(C480)=6),LEFT(C480,5), IF(AND(L480="E",LEN(C480)=5), LEFT(C480,4), IF(AND(L480="E",LEN(C480)=4),LEFT(C480,3) ))))))</f>
        <v>95.5</v>
      </c>
      <c r="O480">
        <f>(F480^2+G480^2+H480^2)^0.5</f>
        <v>19.169507035915139</v>
      </c>
      <c r="P480">
        <f>ATAN((R480^2+S480^2)^0.5/T480)/$AB$1</f>
        <v>47.664284669553766</v>
      </c>
      <c r="Q480">
        <f>ATAN2(R480,S480)/$AB$1+180</f>
        <v>114.6002454703418</v>
      </c>
      <c r="R480">
        <f>-F480*SIN(M480*$AB$1)*COS(N480*$AB$1)-G480*SIN($AB$1*M480)*SIN($AB$1*N480)+H480*COS($AB$1*M480)</f>
        <v>5.8988866890425662</v>
      </c>
      <c r="S480">
        <f>-F480*SIN($AB$1*N480)+G480*COS($AB$1*N480)</f>
        <v>-12.884140154194837</v>
      </c>
      <c r="T480">
        <f>-F480*COS($AB$1*M480)*COS(N480*$AB$1)-G480*COS($AB$1*M480)*SIN($AB$1*N480)-H480*SIN($AB$1*M480)</f>
        <v>12.910153690676989</v>
      </c>
      <c r="W480">
        <f t="shared" si="13"/>
        <v>1</v>
      </c>
    </row>
    <row r="481" spans="1:23">
      <c r="A481" t="s">
        <v>2758</v>
      </c>
      <c r="B481" t="s">
        <v>1199</v>
      </c>
      <c r="C481" t="s">
        <v>1232</v>
      </c>
      <c r="I481" t="s">
        <v>1753</v>
      </c>
      <c r="J481" s="36">
        <v>0.19</v>
      </c>
      <c r="K481" s="5" t="str">
        <f>RIGHTB(B481,1)</f>
        <v>N</v>
      </c>
      <c r="L481" s="5" t="str">
        <f>RIGHTB(C481,1)</f>
        <v>W</v>
      </c>
      <c r="M481" s="6" t="str">
        <f>IF(AND(K481="S",LEN(B481)&gt;4),-LEFT(B481,4),IF(AND(K481="S",LEN(B481)=4),-LEFT(B481,3),IF(AND(K481="N",LEN(B481)=4),LEFT(B481,3),LEFT(B481,4))))</f>
        <v>16.7</v>
      </c>
      <c r="N481" s="6">
        <f>IF(AND(L481="W",LEN(C481)=6),-LEFT(C481,5), IF(AND(L481="W",LEN(C481)=5),-LEFT(C481,4), IF(AND(L481="W",LEN(C481)=4), -LEFT(C481,3), IF(AND(L481="E", LEN(C481)=6),LEFT(C481,5), IF(AND(L481="E",LEN(C481)=5), LEFT(C481,4), IF(AND(L481="E",LEN(C481)=4),LEFT(C481,3) ))))))</f>
        <v>-141.69999999999999</v>
      </c>
      <c r="O481">
        <f>(F481^2+G481^2+H481^2)^0.5</f>
        <v>0</v>
      </c>
      <c r="P481" t="e">
        <f>ATAN((R481^2+S481^2)^0.5/T481)/$AB$1</f>
        <v>#DIV/0!</v>
      </c>
      <c r="Q481" t="e">
        <f>ATAN2(R481,S481)/$AB$1+180</f>
        <v>#DIV/0!</v>
      </c>
      <c r="R481">
        <f>-F481*SIN(M481*$AB$1)*COS(N481*$AB$1)-G481*SIN($AB$1*M481)*SIN($AB$1*N481)+H481*COS($AB$1*M481)</f>
        <v>0</v>
      </c>
      <c r="S481">
        <f>-F481*SIN($AB$1*N481)+G481*COS($AB$1*N481)</f>
        <v>0</v>
      </c>
      <c r="T481">
        <f>-F481*COS($AB$1*M481)*COS(N481*$AB$1)-G481*COS($AB$1*M481)*SIN($AB$1*N481)-H481*SIN($AB$1*M481)</f>
        <v>0</v>
      </c>
    </row>
    <row r="482" spans="1:23">
      <c r="A482" t="s">
        <v>2657</v>
      </c>
      <c r="B482" t="s">
        <v>49</v>
      </c>
      <c r="C482" t="s">
        <v>1173</v>
      </c>
      <c r="I482" t="s">
        <v>1822</v>
      </c>
      <c r="J482" s="36">
        <v>0.19</v>
      </c>
      <c r="K482" s="5" t="str">
        <f>RIGHTB(B482,1)</f>
        <v>N</v>
      </c>
      <c r="L482" s="5" t="str">
        <f>RIGHTB(C482,1)</f>
        <v>E</v>
      </c>
      <c r="M482" s="6" t="str">
        <f>IF(AND(K482="S",LEN(B482)&gt;4),-LEFT(B482,4),IF(AND(K482="S",LEN(B482)=4),-LEFT(B482,3),IF(AND(K482="N",LEN(B482)=4),LEFT(B482,3),LEFT(B482,4))))</f>
        <v>18.9</v>
      </c>
      <c r="N482" s="6" t="str">
        <f>IF(AND(L482="W",LEN(C482)=6),-LEFT(C482,5), IF(AND(L482="W",LEN(C482)=5),-LEFT(C482,4), IF(AND(L482="W",LEN(C482)=4), -LEFT(C482,3), IF(AND(L482="E", LEN(C482)=6),LEFT(C482,5), IF(AND(L482="E",LEN(C482)=5), LEFT(C482,4), IF(AND(L482="E",LEN(C482)=4),LEFT(C482,3) ))))))</f>
        <v>50.5</v>
      </c>
      <c r="O482">
        <f>(F482^2+G482^2+H482^2)^0.5</f>
        <v>0</v>
      </c>
      <c r="P482" t="e">
        <f>ATAN((R482^2+S482^2)^0.5/T482)/$AB$1</f>
        <v>#DIV/0!</v>
      </c>
      <c r="Q482" t="e">
        <f>ATAN2(R482,S482)/$AB$1+180</f>
        <v>#DIV/0!</v>
      </c>
      <c r="R482">
        <f>-F482*SIN(M482*$AB$1)*COS(N482*$AB$1)-G482*SIN($AB$1*M482)*SIN($AB$1*N482)+H482*COS($AB$1*M482)</f>
        <v>0</v>
      </c>
      <c r="S482">
        <f>-F482*SIN($AB$1*N482)+G482*COS($AB$1*N482)</f>
        <v>0</v>
      </c>
      <c r="T482">
        <f>-F482*COS($AB$1*M482)*COS(N482*$AB$1)-G482*COS($AB$1*M482)*SIN($AB$1*N482)-H482*SIN($AB$1*M482)</f>
        <v>0</v>
      </c>
      <c r="W482">
        <f t="shared" ref="W482:W513" si="14">IF(O482&lt;&gt;0,1,0)</f>
        <v>0</v>
      </c>
    </row>
    <row r="483" spans="1:23">
      <c r="A483" t="s">
        <v>2618</v>
      </c>
      <c r="B483" t="s">
        <v>1140</v>
      </c>
      <c r="C483" t="s">
        <v>1141</v>
      </c>
      <c r="I483" t="s">
        <v>1822</v>
      </c>
      <c r="J483" s="36">
        <v>0.19</v>
      </c>
      <c r="K483" s="5" t="str">
        <f>RIGHTB(B483,1)</f>
        <v>S</v>
      </c>
      <c r="L483" s="5" t="str">
        <f>RIGHTB(C483,1)</f>
        <v>E</v>
      </c>
      <c r="M483" s="6">
        <f>IF(AND(K483="S",LEN(B483)&gt;4),-LEFT(B483,4),IF(AND(K483="S",LEN(B483)=4),-LEFT(B483,3),IF(AND(K483="N",LEN(B483)=4),LEFT(B483,3),LEFT(B483,4))))</f>
        <v>-5</v>
      </c>
      <c r="N483" s="6" t="str">
        <f>IF(AND(L483="W",LEN(C483)=6),-LEFT(C483,5), IF(AND(L483="W",LEN(C483)=5),-LEFT(C483,4), IF(AND(L483="W",LEN(C483)=4), -LEFT(C483,3), IF(AND(L483="E", LEN(C483)=6),LEFT(C483,5), IF(AND(L483="E",LEN(C483)=5), LEFT(C483,4), IF(AND(L483="E",LEN(C483)=4),LEFT(C483,3) ))))))</f>
        <v>73.0</v>
      </c>
      <c r="O483">
        <f>(F483^2+G483^2+H483^2)^0.5</f>
        <v>0</v>
      </c>
      <c r="P483" t="e">
        <f>ATAN((R483^2+S483^2)^0.5/T483)/$AB$1</f>
        <v>#DIV/0!</v>
      </c>
      <c r="Q483" t="e">
        <f>ATAN2(R483,S483)/$AB$1+180</f>
        <v>#DIV/0!</v>
      </c>
      <c r="R483">
        <f>-F483*SIN(M483*$AB$1)*COS(N483*$AB$1)-G483*SIN($AB$1*M483)*SIN($AB$1*N483)+H483*COS($AB$1*M483)</f>
        <v>0</v>
      </c>
      <c r="S483">
        <f>-F483*SIN($AB$1*N483)+G483*COS($AB$1*N483)</f>
        <v>0</v>
      </c>
      <c r="T483">
        <f>-F483*COS($AB$1*M483)*COS(N483*$AB$1)-G483*COS($AB$1*M483)*SIN($AB$1*N483)-H483*SIN($AB$1*M483)</f>
        <v>0</v>
      </c>
      <c r="W483">
        <f t="shared" si="14"/>
        <v>0</v>
      </c>
    </row>
    <row r="484" spans="1:23">
      <c r="A484" t="s">
        <v>2616</v>
      </c>
      <c r="I484" t="s">
        <v>1753</v>
      </c>
      <c r="J484" s="36">
        <v>0.19</v>
      </c>
      <c r="K484" s="5" t="str">
        <f>RIGHTB(B484,1)</f>
        <v/>
      </c>
      <c r="L484" s="5" t="str">
        <f>RIGHTB(C484,1)</f>
        <v/>
      </c>
      <c r="M484" s="6" t="str">
        <f>IF(AND(K484="S",LEN(B484)&gt;4),-LEFT(B484,4),IF(AND(K484="S",LEN(B484)=4),-LEFT(B484,3),IF(AND(K484="N",LEN(B484)=4),LEFT(B484,3),LEFT(B484,4))))</f>
        <v/>
      </c>
      <c r="N484" s="6" t="b">
        <f>IF(AND(L484="W",LEN(C484)=6),-LEFT(C484,5), IF(AND(L484="W",LEN(C484)=5),-LEFT(C484,4), IF(AND(L484="W",LEN(C484)=4), -LEFT(C484,3), IF(AND(L484="E", LEN(C484)=6),LEFT(C484,5), IF(AND(L484="E",LEN(C484)=5), LEFT(C484,4), IF(AND(L484="E",LEN(C484)=4),LEFT(C484,3) ))))))</f>
        <v>0</v>
      </c>
      <c r="O484">
        <f>(F484^2+G484^2+H484^2)^0.5</f>
        <v>0</v>
      </c>
      <c r="P484" t="e">
        <f>ATAN((R484^2+S484^2)^0.5/T484)/$AB$1</f>
        <v>#VALUE!</v>
      </c>
      <c r="Q484" t="e">
        <f>ATAN2(R484,S484)/$AB$1+180</f>
        <v>#VALUE!</v>
      </c>
      <c r="R484" t="e">
        <f>-F484*SIN(M484*$AB$1)*COS(N484*$AB$1)-G484*SIN($AB$1*M484)*SIN($AB$1*N484)+H484*COS($AB$1*M484)</f>
        <v>#VALUE!</v>
      </c>
      <c r="S484">
        <f>-F484*SIN($AB$1*N484)+G484*COS($AB$1*N484)</f>
        <v>0</v>
      </c>
      <c r="T484" t="e">
        <f>-F484*COS($AB$1*M484)*COS(N484*$AB$1)-G484*COS($AB$1*M484)*SIN($AB$1*N484)-H484*SIN($AB$1*M484)</f>
        <v>#VALUE!</v>
      </c>
      <c r="W484">
        <f t="shared" si="14"/>
        <v>0</v>
      </c>
    </row>
    <row r="485" spans="1:23">
      <c r="A485" t="s">
        <v>2494</v>
      </c>
      <c r="I485" t="s">
        <v>1921</v>
      </c>
      <c r="J485" s="36">
        <v>0.19</v>
      </c>
      <c r="K485" s="5" t="str">
        <f>RIGHTB(B485,1)</f>
        <v/>
      </c>
      <c r="L485" s="5" t="str">
        <f>RIGHTB(C485,1)</f>
        <v/>
      </c>
      <c r="M485" s="6" t="str">
        <f>IF(AND(K485="S",LEN(B485)&gt;4),-LEFT(B485,4),IF(AND(K485="S",LEN(B485)=4),-LEFT(B485,3),IF(AND(K485="N",LEN(B485)=4),LEFT(B485,3),LEFT(B485,4))))</f>
        <v/>
      </c>
      <c r="N485" s="6" t="b">
        <f>IF(AND(L485="W",LEN(C485)=6),-LEFT(C485,5), IF(AND(L485="W",LEN(C485)=5),-LEFT(C485,4), IF(AND(L485="W",LEN(C485)=4), -LEFT(C485,3), IF(AND(L485="E", LEN(C485)=6),LEFT(C485,5), IF(AND(L485="E",LEN(C485)=5), LEFT(C485,4), IF(AND(L485="E",LEN(C485)=4),LEFT(C485,3) ))))))</f>
        <v>0</v>
      </c>
      <c r="O485">
        <f>(F485^2+G485^2+H485^2)^0.5</f>
        <v>0</v>
      </c>
      <c r="P485" t="e">
        <f>ATAN((R485^2+S485^2)^0.5/T485)/$AB$1</f>
        <v>#VALUE!</v>
      </c>
      <c r="Q485" t="e">
        <f>ATAN2(R485,S485)/$AB$1+180</f>
        <v>#VALUE!</v>
      </c>
      <c r="R485" t="e">
        <f>-F485*SIN(M485*$AB$1)*COS(N485*$AB$1)-G485*SIN($AB$1*M485)*SIN($AB$1*N485)+H485*COS($AB$1*M485)</f>
        <v>#VALUE!</v>
      </c>
      <c r="S485">
        <f>-F485*SIN($AB$1*N485)+G485*COS($AB$1*N485)</f>
        <v>0</v>
      </c>
      <c r="T485" t="e">
        <f>-F485*COS($AB$1*M485)*COS(N485*$AB$1)-G485*COS($AB$1*M485)*SIN($AB$1*N485)-H485*SIN($AB$1*M485)</f>
        <v>#VALUE!</v>
      </c>
      <c r="W485">
        <f t="shared" si="14"/>
        <v>0</v>
      </c>
    </row>
    <row r="486" spans="1:23">
      <c r="A486" t="s">
        <v>2467</v>
      </c>
      <c r="I486" t="s">
        <v>1753</v>
      </c>
      <c r="J486" s="36">
        <v>0.19</v>
      </c>
      <c r="K486" s="5" t="str">
        <f>RIGHTB(B486,1)</f>
        <v/>
      </c>
      <c r="L486" s="5" t="str">
        <f>RIGHTB(C486,1)</f>
        <v/>
      </c>
      <c r="M486" s="6" t="str">
        <f>IF(AND(K486="S",LEN(B486)&gt;4),-LEFT(B486,4),IF(AND(K486="S",LEN(B486)=4),-LEFT(B486,3),IF(AND(K486="N",LEN(B486)=4),LEFT(B486,3),LEFT(B486,4))))</f>
        <v/>
      </c>
      <c r="N486" s="6" t="b">
        <f>IF(AND(L486="W",LEN(C486)=6),-LEFT(C486,5), IF(AND(L486="W",LEN(C486)=5),-LEFT(C486,4), IF(AND(L486="W",LEN(C486)=4), -LEFT(C486,3), IF(AND(L486="E", LEN(C486)=6),LEFT(C486,5), IF(AND(L486="E",LEN(C486)=5), LEFT(C486,4), IF(AND(L486="E",LEN(C486)=4),LEFT(C486,3) ))))))</f>
        <v>0</v>
      </c>
      <c r="O486">
        <f>(F486^2+G486^2+H486^2)^0.5</f>
        <v>0</v>
      </c>
      <c r="P486" t="e">
        <f>ATAN((R486^2+S486^2)^0.5/T486)/$AB$1</f>
        <v>#VALUE!</v>
      </c>
      <c r="Q486" t="e">
        <f>ATAN2(R486,S486)/$AB$1+180</f>
        <v>#VALUE!</v>
      </c>
      <c r="R486" t="e">
        <f>-F486*SIN(M486*$AB$1)*COS(N486*$AB$1)-G486*SIN($AB$1*M486)*SIN($AB$1*N486)+H486*COS($AB$1*M486)</f>
        <v>#VALUE!</v>
      </c>
      <c r="S486">
        <f>-F486*SIN($AB$1*N486)+G486*COS($AB$1*N486)</f>
        <v>0</v>
      </c>
      <c r="T486" t="e">
        <f>-F486*COS($AB$1*M486)*COS(N486*$AB$1)-G486*COS($AB$1*M486)*SIN($AB$1*N486)-H486*SIN($AB$1*M486)</f>
        <v>#VALUE!</v>
      </c>
      <c r="W486">
        <f t="shared" si="14"/>
        <v>0</v>
      </c>
    </row>
    <row r="487" spans="1:23">
      <c r="A487" t="s">
        <v>2353</v>
      </c>
      <c r="B487" t="s">
        <v>466</v>
      </c>
      <c r="C487" t="s">
        <v>467</v>
      </c>
      <c r="D487">
        <v>40.700000000000003</v>
      </c>
      <c r="E487">
        <v>19.600000000000001</v>
      </c>
      <c r="F487">
        <v>6.1</v>
      </c>
      <c r="G487">
        <v>4.5999999999999996</v>
      </c>
      <c r="H487">
        <v>-18</v>
      </c>
      <c r="I487" t="s">
        <v>1822</v>
      </c>
      <c r="J487" s="36">
        <v>0.19</v>
      </c>
      <c r="K487" s="5" t="str">
        <f>RIGHTB(B487,1)</f>
        <v>N</v>
      </c>
      <c r="L487" s="5" t="str">
        <f>RIGHTB(C487,1)</f>
        <v>E</v>
      </c>
      <c r="M487" s="6" t="str">
        <f>IF(AND(K487="S",LEN(B487)&gt;4),-LEFT(B487,4),IF(AND(K487="S",LEN(B487)=4),-LEFT(B487,3),IF(AND(K487="N",LEN(B487)=4),LEFT(B487,3),LEFT(B487,4))))</f>
        <v>69.2</v>
      </c>
      <c r="N487" s="6" t="str">
        <f>IF(AND(L487="W",LEN(C487)=6),-LEFT(C487,5), IF(AND(L487="W",LEN(C487)=5),-LEFT(C487,4), IF(AND(L487="W",LEN(C487)=4), -LEFT(C487,3), IF(AND(L487="E", LEN(C487)=6),LEFT(C487,5), IF(AND(L487="E",LEN(C487)=5), LEFT(C487,4), IF(AND(L487="E",LEN(C487)=4),LEFT(C487,3) ))))))</f>
        <v>22.5</v>
      </c>
      <c r="O487">
        <f>(F487^2+G487^2+H487^2)^0.5</f>
        <v>19.554283418218116</v>
      </c>
      <c r="P487">
        <f>ATAN((R487^2+S487^2)^0.5/T487)/$AB$1</f>
        <v>43.430521570282643</v>
      </c>
      <c r="Q487">
        <f>ATAN2(R487,S487)/$AB$1+180</f>
        <v>351.80815526741435</v>
      </c>
      <c r="R487">
        <f>-F487*SIN(M487*$AB$1)*COS(N487*$AB$1)-G487*SIN($AB$1*M487)*SIN($AB$1*N487)+H487*COS($AB$1*M487)</f>
        <v>-13.305904381163909</v>
      </c>
      <c r="S487">
        <f>-F487*SIN($AB$1*N487)+G487*COS($AB$1*N487)</f>
        <v>1.9154769122078856</v>
      </c>
      <c r="T487">
        <f>-F487*COS($AB$1*M487)*COS(N487*$AB$1)-G487*COS($AB$1*M487)*SIN($AB$1*N487)-H487*SIN($AB$1*M487)</f>
        <v>14.200487907044659</v>
      </c>
      <c r="W487">
        <f t="shared" si="14"/>
        <v>1</v>
      </c>
    </row>
    <row r="488" spans="1:23">
      <c r="A488" t="s">
        <v>2307</v>
      </c>
      <c r="B488" t="s">
        <v>403</v>
      </c>
      <c r="C488" t="s">
        <v>404</v>
      </c>
      <c r="I488" t="s">
        <v>1921</v>
      </c>
      <c r="J488" s="36">
        <v>0.19</v>
      </c>
      <c r="K488" s="5" t="str">
        <f>RIGHTB(B488,1)</f>
        <v>S</v>
      </c>
      <c r="L488" s="5" t="str">
        <f>RIGHTB(C488,1)</f>
        <v>E</v>
      </c>
      <c r="M488" s="6">
        <f>IF(AND(K488="S",LEN(B488)&gt;4),-LEFT(B488,4),IF(AND(K488="S",LEN(B488)=4),-LEFT(B488,3),IF(AND(K488="N",LEN(B488)=4),LEFT(B488,3),LEFT(B488,4))))</f>
        <v>-35.200000000000003</v>
      </c>
      <c r="N488" s="6" t="str">
        <f>IF(AND(L488="W",LEN(C488)=6),-LEFT(C488,5), IF(AND(L488="W",LEN(C488)=5),-LEFT(C488,4), IF(AND(L488="W",LEN(C488)=4), -LEFT(C488,3), IF(AND(L488="E", LEN(C488)=6),LEFT(C488,5), IF(AND(L488="E",LEN(C488)=5), LEFT(C488,4), IF(AND(L488="E",LEN(C488)=4),LEFT(C488,3) ))))))</f>
        <v>125.6</v>
      </c>
      <c r="O488">
        <f>(F488^2+G488^2+H488^2)^0.5</f>
        <v>0</v>
      </c>
      <c r="P488" t="e">
        <f>ATAN((R488^2+S488^2)^0.5/T488)/$AB$1</f>
        <v>#DIV/0!</v>
      </c>
      <c r="Q488" t="e">
        <f>ATAN2(R488,S488)/$AB$1+180</f>
        <v>#DIV/0!</v>
      </c>
      <c r="R488">
        <f>-F488*SIN(M488*$AB$1)*COS(N488*$AB$1)-G488*SIN($AB$1*M488)*SIN($AB$1*N488)+H488*COS($AB$1*M488)</f>
        <v>0</v>
      </c>
      <c r="S488">
        <f>-F488*SIN($AB$1*N488)+G488*COS($AB$1*N488)</f>
        <v>0</v>
      </c>
      <c r="T488">
        <f>-F488*COS($AB$1*M488)*COS(N488*$AB$1)-G488*COS($AB$1*M488)*SIN($AB$1*N488)-H488*SIN($AB$1*M488)</f>
        <v>0</v>
      </c>
      <c r="W488">
        <f t="shared" si="14"/>
        <v>0</v>
      </c>
    </row>
    <row r="489" spans="1:23">
      <c r="A489" t="s">
        <v>2305</v>
      </c>
      <c r="B489" t="s">
        <v>399</v>
      </c>
      <c r="C489" t="s">
        <v>400</v>
      </c>
      <c r="D489">
        <v>46.3</v>
      </c>
      <c r="I489" t="s">
        <v>1921</v>
      </c>
      <c r="J489" s="36">
        <v>0.19</v>
      </c>
      <c r="K489" s="5" t="str">
        <f>RIGHTB(B489,1)</f>
        <v>S</v>
      </c>
      <c r="L489" s="5" t="str">
        <f>RIGHTB(C489,1)</f>
        <v>E</v>
      </c>
      <c r="M489" s="6">
        <f>IF(AND(K489="S",LEN(B489)&gt;4),-LEFT(B489,4),IF(AND(K489="S",LEN(B489)=4),-LEFT(B489,3),IF(AND(K489="N",LEN(B489)=4),LEFT(B489,3),LEFT(B489,4))))</f>
        <v>-40.9</v>
      </c>
      <c r="N489" s="6" t="str">
        <f>IF(AND(L489="W",LEN(C489)=6),-LEFT(C489,5), IF(AND(L489="W",LEN(C489)=5),-LEFT(C489,4), IF(AND(L489="W",LEN(C489)=4), -LEFT(C489,3), IF(AND(L489="E", LEN(C489)=6),LEFT(C489,5), IF(AND(L489="E",LEN(C489)=5), LEFT(C489,4), IF(AND(L489="E",LEN(C489)=4),LEFT(C489,3) ))))))</f>
        <v>91.3</v>
      </c>
      <c r="O489">
        <f>(F489^2+G489^2+H489^2)^0.5</f>
        <v>0</v>
      </c>
      <c r="P489" t="e">
        <f>ATAN((R489^2+S489^2)^0.5/T489)/$AB$1</f>
        <v>#DIV/0!</v>
      </c>
      <c r="Q489" t="e">
        <f>ATAN2(R489,S489)/$AB$1+180</f>
        <v>#DIV/0!</v>
      </c>
      <c r="R489">
        <f>-F489*SIN(M489*$AB$1)*COS(N489*$AB$1)-G489*SIN($AB$1*M489)*SIN($AB$1*N489)+H489*COS($AB$1*M489)</f>
        <v>0</v>
      </c>
      <c r="S489">
        <f>-F489*SIN($AB$1*N489)+G489*COS($AB$1*N489)</f>
        <v>0</v>
      </c>
      <c r="T489">
        <f>-F489*COS($AB$1*M489)*COS(N489*$AB$1)-G489*COS($AB$1*M489)*SIN($AB$1*N489)-H489*SIN($AB$1*M489)</f>
        <v>0</v>
      </c>
      <c r="W489">
        <f t="shared" si="14"/>
        <v>0</v>
      </c>
    </row>
    <row r="490" spans="1:23">
      <c r="A490" t="s">
        <v>2279</v>
      </c>
      <c r="I490" t="s">
        <v>1822</v>
      </c>
      <c r="J490" s="36">
        <v>0.19</v>
      </c>
      <c r="K490" s="5" t="str">
        <f>RIGHTB(B490,1)</f>
        <v/>
      </c>
      <c r="L490" s="5" t="str">
        <f>RIGHTB(C490,1)</f>
        <v/>
      </c>
      <c r="M490" s="6" t="str">
        <f>IF(AND(K490="S",LEN(B490)&gt;4),-LEFT(B490,4),IF(AND(K490="S",LEN(B490)=4),-LEFT(B490,3),IF(AND(K490="N",LEN(B490)=4),LEFT(B490,3),LEFT(B490,4))))</f>
        <v/>
      </c>
      <c r="N490" s="6" t="b">
        <f>IF(AND(L490="W",LEN(C490)=6),-LEFT(C490,5), IF(AND(L490="W",LEN(C490)=5),-LEFT(C490,4), IF(AND(L490="W",LEN(C490)=4), -LEFT(C490,3), IF(AND(L490="E", LEN(C490)=6),LEFT(C490,5), IF(AND(L490="E",LEN(C490)=5), LEFT(C490,4), IF(AND(L490="E",LEN(C490)=4),LEFT(C490,3) ))))))</f>
        <v>0</v>
      </c>
      <c r="O490">
        <f>(F490^2+G490^2+H490^2)^0.5</f>
        <v>0</v>
      </c>
      <c r="P490" t="e">
        <f>ATAN((R490^2+S490^2)^0.5/T490)/$AB$1</f>
        <v>#VALUE!</v>
      </c>
      <c r="Q490" t="e">
        <f>ATAN2(R490,S490)/$AB$1+180</f>
        <v>#VALUE!</v>
      </c>
      <c r="R490" t="e">
        <f>-F490*SIN(M490*$AB$1)*COS(N490*$AB$1)-G490*SIN($AB$1*M490)*SIN($AB$1*N490)+H490*COS($AB$1*M490)</f>
        <v>#VALUE!</v>
      </c>
      <c r="S490">
        <f>-F490*SIN($AB$1*N490)+G490*COS($AB$1*N490)</f>
        <v>0</v>
      </c>
      <c r="T490" t="e">
        <f>-F490*COS($AB$1*M490)*COS(N490*$AB$1)-G490*COS($AB$1*M490)*SIN($AB$1*N490)-H490*SIN($AB$1*M490)</f>
        <v>#VALUE!</v>
      </c>
      <c r="W490">
        <f t="shared" si="14"/>
        <v>0</v>
      </c>
    </row>
    <row r="491" spans="1:23">
      <c r="A491" t="s">
        <v>2175</v>
      </c>
      <c r="B491" t="s">
        <v>222</v>
      </c>
      <c r="C491" t="s">
        <v>223</v>
      </c>
      <c r="D491">
        <v>59</v>
      </c>
      <c r="I491" t="s">
        <v>1921</v>
      </c>
      <c r="J491" s="36">
        <v>0.19</v>
      </c>
      <c r="K491" s="5" t="str">
        <f>RIGHTB(B491,1)</f>
        <v>N</v>
      </c>
      <c r="L491" s="5" t="str">
        <f>RIGHTB(C491,1)</f>
        <v>W</v>
      </c>
      <c r="M491" s="6" t="str">
        <f>IF(AND(K491="S",LEN(B491)&gt;4),-LEFT(B491,4),IF(AND(K491="S",LEN(B491)=4),-LEFT(B491,3),IF(AND(K491="N",LEN(B491)=4),LEFT(B491,3),LEFT(B491,4))))</f>
        <v>0.6</v>
      </c>
      <c r="N491" s="6">
        <f>IF(AND(L491="W",LEN(C491)=6),-LEFT(C491,5), IF(AND(L491="W",LEN(C491)=5),-LEFT(C491,4), IF(AND(L491="W",LEN(C491)=4), -LEFT(C491,3), IF(AND(L491="E", LEN(C491)=6),LEFT(C491,5), IF(AND(L491="E",LEN(C491)=5), LEFT(C491,4), IF(AND(L491="E",LEN(C491)=4),LEFT(C491,3) ))))))</f>
        <v>-127.5</v>
      </c>
      <c r="O491">
        <f>(F491^2+G491^2+H491^2)^0.5</f>
        <v>0</v>
      </c>
      <c r="P491" t="e">
        <f>ATAN((R491^2+S491^2)^0.5/T491)/$AB$1</f>
        <v>#DIV/0!</v>
      </c>
      <c r="Q491" t="e">
        <f>ATAN2(R491,S491)/$AB$1+180</f>
        <v>#DIV/0!</v>
      </c>
      <c r="R491">
        <f>-F491*SIN(M491*$AB$1)*COS(N491*$AB$1)-G491*SIN($AB$1*M491)*SIN($AB$1*N491)+H491*COS($AB$1*M491)</f>
        <v>0</v>
      </c>
      <c r="S491">
        <f>-F491*SIN($AB$1*N491)+G491*COS($AB$1*N491)</f>
        <v>0</v>
      </c>
      <c r="T491">
        <f>-F491*COS($AB$1*M491)*COS(N491*$AB$1)-G491*COS($AB$1*M491)*SIN($AB$1*N491)-H491*SIN($AB$1*M491)</f>
        <v>0</v>
      </c>
      <c r="W491">
        <f t="shared" si="14"/>
        <v>0</v>
      </c>
    </row>
    <row r="492" spans="1:23">
      <c r="A492" t="s">
        <v>2128</v>
      </c>
      <c r="B492" t="s">
        <v>156</v>
      </c>
      <c r="C492" t="s">
        <v>157</v>
      </c>
      <c r="I492" t="s">
        <v>1753</v>
      </c>
      <c r="J492" s="36">
        <v>0.19</v>
      </c>
      <c r="K492" s="5" t="str">
        <f>RIGHTB(B492,1)</f>
        <v>S</v>
      </c>
      <c r="L492" s="5" t="str">
        <f>RIGHTB(C492,1)</f>
        <v>W</v>
      </c>
      <c r="M492" s="6">
        <f>IF(AND(K492="S",LEN(B492)&gt;4),-LEFT(B492,4),IF(AND(K492="S",LEN(B492)=4),-LEFT(B492,3),IF(AND(K492="N",LEN(B492)=4),LEFT(B492,3),LEFT(B492,4))))</f>
        <v>-41.8</v>
      </c>
      <c r="N492" s="6">
        <f>IF(AND(L492="W",LEN(C492)=6),-LEFT(C492,5), IF(AND(L492="W",LEN(C492)=5),-LEFT(C492,4), IF(AND(L492="W",LEN(C492)=4), -LEFT(C492,3), IF(AND(L492="E", LEN(C492)=6),LEFT(C492,5), IF(AND(L492="E",LEN(C492)=5), LEFT(C492,4), IF(AND(L492="E",LEN(C492)=4),LEFT(C492,3) ))))))</f>
        <v>-36.200000000000003</v>
      </c>
      <c r="O492">
        <f>(F492^2+G492^2+H492^2)^0.5</f>
        <v>0</v>
      </c>
      <c r="P492" t="e">
        <f>ATAN((R492^2+S492^2)^0.5/T492)/$AB$1</f>
        <v>#DIV/0!</v>
      </c>
      <c r="Q492" t="e">
        <f>ATAN2(R492,S492)/$AB$1+180</f>
        <v>#DIV/0!</v>
      </c>
      <c r="R492">
        <f>-F492*SIN(M492*$AB$1)*COS(N492*$AB$1)-G492*SIN($AB$1*M492)*SIN($AB$1*N492)+H492*COS($AB$1*M492)</f>
        <v>0</v>
      </c>
      <c r="S492">
        <f>-F492*SIN($AB$1*N492)+G492*COS($AB$1*N492)</f>
        <v>0</v>
      </c>
      <c r="T492">
        <f>-F492*COS($AB$1*M492)*COS(N492*$AB$1)-G492*COS($AB$1*M492)*SIN($AB$1*N492)-H492*SIN($AB$1*M492)</f>
        <v>0</v>
      </c>
      <c r="W492">
        <f t="shared" si="14"/>
        <v>0</v>
      </c>
    </row>
    <row r="493" spans="1:23">
      <c r="A493" t="s">
        <v>2078</v>
      </c>
      <c r="I493" t="s">
        <v>1753</v>
      </c>
      <c r="J493" s="36">
        <v>0.19</v>
      </c>
      <c r="K493" s="5" t="str">
        <f>RIGHTB(B493,1)</f>
        <v/>
      </c>
      <c r="L493" s="5" t="str">
        <f>RIGHTB(C493,1)</f>
        <v/>
      </c>
      <c r="M493" s="6" t="str">
        <f>IF(AND(K493="S",LEN(B493)&gt;4),-LEFT(B493,4),IF(AND(K493="S",LEN(B493)=4),-LEFT(B493,3),IF(AND(K493="N",LEN(B493)=4),LEFT(B493,3),LEFT(B493,4))))</f>
        <v/>
      </c>
      <c r="N493" s="6" t="b">
        <f>IF(AND(L493="W",LEN(C493)=6),-LEFT(C493,5), IF(AND(L493="W",LEN(C493)=5),-LEFT(C493,4), IF(AND(L493="W",LEN(C493)=4), -LEFT(C493,3), IF(AND(L493="E", LEN(C493)=6),LEFT(C493,5), IF(AND(L493="E",LEN(C493)=5), LEFT(C493,4), IF(AND(L493="E",LEN(C493)=4),LEFT(C493,3) ))))))</f>
        <v>0</v>
      </c>
      <c r="O493">
        <f>(F493^2+G493^2+H493^2)^0.5</f>
        <v>0</v>
      </c>
      <c r="P493" t="e">
        <f>ATAN((R493^2+S493^2)^0.5/T493)/$AB$1</f>
        <v>#VALUE!</v>
      </c>
      <c r="Q493" t="e">
        <f>ATAN2(R493,S493)/$AB$1+180</f>
        <v>#VALUE!</v>
      </c>
      <c r="R493" t="e">
        <f>-F493*SIN(M493*$AB$1)*COS(N493*$AB$1)-G493*SIN($AB$1*M493)*SIN($AB$1*N493)+H493*COS($AB$1*M493)</f>
        <v>#VALUE!</v>
      </c>
      <c r="S493">
        <f>-F493*SIN($AB$1*N493)+G493*COS($AB$1*N493)</f>
        <v>0</v>
      </c>
      <c r="T493" t="e">
        <f>-F493*COS($AB$1*M493)*COS(N493*$AB$1)-G493*COS($AB$1*M493)*SIN($AB$1*N493)-H493*SIN($AB$1*M493)</f>
        <v>#VALUE!</v>
      </c>
      <c r="W493">
        <f t="shared" si="14"/>
        <v>0</v>
      </c>
    </row>
    <row r="494" spans="1:23">
      <c r="A494" t="s">
        <v>2062</v>
      </c>
      <c r="B494" t="s">
        <v>53</v>
      </c>
      <c r="C494" t="s">
        <v>937</v>
      </c>
      <c r="D494">
        <v>28.7</v>
      </c>
      <c r="I494" t="s">
        <v>1921</v>
      </c>
      <c r="J494" s="36">
        <v>0.19</v>
      </c>
      <c r="K494" s="5" t="str">
        <f>RIGHTB(B494,1)</f>
        <v>N</v>
      </c>
      <c r="L494" s="5" t="str">
        <f>RIGHTB(C494,1)</f>
        <v>W</v>
      </c>
      <c r="M494" s="6" t="str">
        <f>IF(AND(K494="S",LEN(B494)&gt;4),-LEFT(B494,4),IF(AND(K494="S",LEN(B494)=4),-LEFT(B494,3),IF(AND(K494="N",LEN(B494)=4),LEFT(B494,3),LEFT(B494,4))))</f>
        <v>21.9</v>
      </c>
      <c r="N494" s="6">
        <f>IF(AND(L494="W",LEN(C494)=6),-LEFT(C494,5), IF(AND(L494="W",LEN(C494)=5),-LEFT(C494,4), IF(AND(L494="W",LEN(C494)=4), -LEFT(C494,3), IF(AND(L494="E", LEN(C494)=6),LEFT(C494,5), IF(AND(L494="E",LEN(C494)=5), LEFT(C494,4), IF(AND(L494="E",LEN(C494)=4),LEFT(C494,3) ))))))</f>
        <v>-131.1</v>
      </c>
      <c r="O494">
        <f>(F494^2+G494^2+H494^2)^0.5</f>
        <v>0</v>
      </c>
      <c r="P494" t="e">
        <f>ATAN((R494^2+S494^2)^0.5/T494)/$AB$1</f>
        <v>#DIV/0!</v>
      </c>
      <c r="Q494" t="e">
        <f>ATAN2(R494,S494)/$AB$1+180</f>
        <v>#DIV/0!</v>
      </c>
      <c r="R494">
        <f>-F494*SIN(M494*$AB$1)*COS(N494*$AB$1)-G494*SIN($AB$1*M494)*SIN($AB$1*N494)+H494*COS($AB$1*M494)</f>
        <v>0</v>
      </c>
      <c r="S494">
        <f>-F494*SIN($AB$1*N494)+G494*COS($AB$1*N494)</f>
        <v>0</v>
      </c>
      <c r="T494">
        <f>-F494*COS($AB$1*M494)*COS(N494*$AB$1)-G494*COS($AB$1*M494)*SIN($AB$1*N494)-H494*SIN($AB$1*M494)</f>
        <v>0</v>
      </c>
      <c r="W494">
        <f t="shared" si="14"/>
        <v>0</v>
      </c>
    </row>
    <row r="495" spans="1:23">
      <c r="A495" t="s">
        <v>2036</v>
      </c>
      <c r="B495" t="s">
        <v>917</v>
      </c>
      <c r="C495" t="s">
        <v>918</v>
      </c>
      <c r="D495" s="35">
        <v>42</v>
      </c>
      <c r="I495" t="s">
        <v>1921</v>
      </c>
      <c r="J495" s="36">
        <v>0.19</v>
      </c>
      <c r="K495" s="5" t="str">
        <f>RIGHTB(B495,1)</f>
        <v>N</v>
      </c>
      <c r="L495" s="5" t="str">
        <f>RIGHTB(C495,1)</f>
        <v>W</v>
      </c>
      <c r="M495" s="6" t="str">
        <f>IF(AND(K495="S",LEN(B495)&gt;4),-LEFT(B495,4),IF(AND(K495="S",LEN(B495)=4),-LEFT(B495,3),IF(AND(K495="N",LEN(B495)=4),LEFT(B495,3),LEFT(B495,4))))</f>
        <v>12.4</v>
      </c>
      <c r="N495" s="6">
        <f>IF(AND(L495="W",LEN(C495)=6),-LEFT(C495,5), IF(AND(L495="W",LEN(C495)=5),-LEFT(C495,4), IF(AND(L495="W",LEN(C495)=4), -LEFT(C495,3), IF(AND(L495="E", LEN(C495)=6),LEFT(C495,5), IF(AND(L495="E",LEN(C495)=5), LEFT(C495,4), IF(AND(L495="E",LEN(C495)=4),LEFT(C495,3) ))))))</f>
        <v>-122.4</v>
      </c>
      <c r="O495">
        <f>(F495^2+G495^2+H495^2)^0.5</f>
        <v>0</v>
      </c>
      <c r="P495" t="e">
        <f>ATAN((R495^2+S495^2)^0.5/T495)/$AB$1</f>
        <v>#DIV/0!</v>
      </c>
      <c r="Q495" t="e">
        <f>ATAN2(R495,S495)/$AB$1+180</f>
        <v>#DIV/0!</v>
      </c>
      <c r="R495">
        <f>-F495*SIN(M495*$AB$1)*COS(N495*$AB$1)-G495*SIN($AB$1*M495)*SIN($AB$1*N495)+H495*COS($AB$1*M495)</f>
        <v>0</v>
      </c>
      <c r="S495">
        <f>-F495*SIN($AB$1*N495)+G495*COS($AB$1*N495)</f>
        <v>0</v>
      </c>
      <c r="T495">
        <f>-F495*COS($AB$1*M495)*COS(N495*$AB$1)-G495*COS($AB$1*M495)*SIN($AB$1*N495)-H495*SIN($AB$1*M495)</f>
        <v>0</v>
      </c>
      <c r="W495">
        <f t="shared" si="14"/>
        <v>0</v>
      </c>
    </row>
    <row r="496" spans="1:23">
      <c r="A496" t="s">
        <v>1972</v>
      </c>
      <c r="B496" t="s">
        <v>633</v>
      </c>
      <c r="C496" t="s">
        <v>634</v>
      </c>
      <c r="D496">
        <v>31.8</v>
      </c>
      <c r="E496">
        <v>11.7</v>
      </c>
      <c r="F496">
        <v>4.8</v>
      </c>
      <c r="G496">
        <v>-7.1</v>
      </c>
      <c r="H496">
        <v>7.9</v>
      </c>
      <c r="I496" t="s">
        <v>1921</v>
      </c>
      <c r="J496" s="36">
        <v>0.19</v>
      </c>
      <c r="K496" s="13" t="str">
        <f>RIGHTB(B496,1)</f>
        <v>S</v>
      </c>
      <c r="L496" s="13" t="str">
        <f>RIGHTB(C496,1)</f>
        <v>E</v>
      </c>
      <c r="M496" s="14">
        <f>IF(AND(K496="S",LEN(B496)&gt;4),-LEFT(B496,4),IF(AND(K496="S",LEN(B496)=4),-LEFT(B496,3),IF(AND(K496="N",LEN(B496)=4),LEFT(B496,3),LEFT(B496,4))))</f>
        <v>-48</v>
      </c>
      <c r="N496" s="14" t="str">
        <f>IF(AND(L496="W",LEN(C496)=6),-LEFT(C496,5), IF(AND(L496="W",LEN(C496)=5),-LEFT(C496,4), IF(AND(L496="W",LEN(C496)=4), -LEFT(C496,3), IF(AND(L496="E", LEN(C496)=6),LEFT(C496,5), IF(AND(L496="E",LEN(C496)=5), LEFT(C496,4), IF(AND(L496="E",LEN(C496)=4),LEFT(C496,3) ))))))</f>
        <v>51.0</v>
      </c>
      <c r="O496" s="15">
        <f>(F496^2+G496^2+H496^2)^0.5</f>
        <v>11.655899793666725</v>
      </c>
      <c r="P496" s="15">
        <f>ATAN((R496^2+S496^2)^0.5/T496)/$AB$1</f>
        <v>49.682303161609497</v>
      </c>
      <c r="Q496" s="15">
        <f>ATAN2(R496,S496)/$AB$1+180</f>
        <v>112.70596997167941</v>
      </c>
      <c r="R496" s="15">
        <f>-F496*SIN(M496*$AB$1)*COS(N496*$AB$1)-G496*SIN($AB$1*M496)*SIN($AB$1*N496)+H496*COS($AB$1*M496)</f>
        <v>3.430500313744278</v>
      </c>
      <c r="S496" s="15">
        <f>-F496*SIN($AB$1*N496)+G496*COS($AB$1*N496)</f>
        <v>-8.1984753915108328</v>
      </c>
      <c r="T496" s="15">
        <f>-F496*COS($AB$1*M496)*COS(N496*$AB$1)-G496*COS($AB$1*M496)*SIN($AB$1*N496)-H496*SIN($AB$1*M496)</f>
        <v>7.5416622075104707</v>
      </c>
      <c r="U496" s="15" t="s">
        <v>389</v>
      </c>
      <c r="W496">
        <f t="shared" si="14"/>
        <v>1</v>
      </c>
    </row>
    <row r="497" spans="1:23">
      <c r="A497" t="s">
        <v>1920</v>
      </c>
      <c r="B497" t="s">
        <v>563</v>
      </c>
      <c r="C497" t="s">
        <v>564</v>
      </c>
      <c r="I497" t="s">
        <v>1921</v>
      </c>
      <c r="J497" s="36">
        <v>0.19</v>
      </c>
      <c r="K497" s="5" t="str">
        <f>RIGHTB(B497,1)</f>
        <v>N</v>
      </c>
      <c r="L497" s="5" t="str">
        <f>RIGHTB(C497,1)</f>
        <v>W</v>
      </c>
      <c r="M497" s="6" t="str">
        <f>IF(AND(K497="S",LEN(B497)&gt;4),-LEFT(B497,4),IF(AND(K497="S",LEN(B497)=4),-LEFT(B497,3),IF(AND(K497="N",LEN(B497)=4),LEFT(B497,3),LEFT(B497,4))))</f>
        <v>24.7</v>
      </c>
      <c r="N497" s="6">
        <f>IF(AND(L497="W",LEN(C497)=6),-LEFT(C497,5), IF(AND(L497="W",LEN(C497)=5),-LEFT(C497,4), IF(AND(L497="W",LEN(C497)=4), -LEFT(C497,3), IF(AND(L497="E", LEN(C497)=6),LEFT(C497,5), IF(AND(L497="E",LEN(C497)=5), LEFT(C497,4), IF(AND(L497="E",LEN(C497)=4),LEFT(C497,3) ))))))</f>
        <v>-118.5</v>
      </c>
      <c r="O497">
        <f>(F497^2+G497^2+H497^2)^0.5</f>
        <v>0</v>
      </c>
      <c r="P497" t="e">
        <f>ATAN((R497^2+S497^2)^0.5/T497)/$AB$1</f>
        <v>#DIV/0!</v>
      </c>
      <c r="Q497" t="e">
        <f>ATAN2(R497,S497)/$AB$1+180</f>
        <v>#DIV/0!</v>
      </c>
      <c r="R497">
        <f>-F497*SIN(M497*$AB$1)*COS(N497*$AB$1)-G497*SIN($AB$1*M497)*SIN($AB$1*N497)+H497*COS($AB$1*M497)</f>
        <v>0</v>
      </c>
      <c r="S497">
        <f>-F497*SIN($AB$1*N497)+G497*COS($AB$1*N497)</f>
        <v>0</v>
      </c>
      <c r="T497">
        <f>-F497*COS($AB$1*M497)*COS(N497*$AB$1)-G497*COS($AB$1*M497)*SIN($AB$1*N497)-H497*SIN($AB$1*M497)</f>
        <v>0</v>
      </c>
      <c r="W497">
        <f t="shared" si="14"/>
        <v>0</v>
      </c>
    </row>
    <row r="498" spans="1:23">
      <c r="A498" t="s">
        <v>1841</v>
      </c>
      <c r="B498" t="s">
        <v>838</v>
      </c>
      <c r="C498" t="s">
        <v>839</v>
      </c>
      <c r="D498">
        <v>30.6</v>
      </c>
      <c r="E498">
        <v>17.2</v>
      </c>
      <c r="F498">
        <v>-11.7</v>
      </c>
      <c r="G498">
        <v>11.7</v>
      </c>
      <c r="H498">
        <v>4.5999999999999996</v>
      </c>
      <c r="I498" t="s">
        <v>1822</v>
      </c>
      <c r="J498" s="36">
        <v>0.19</v>
      </c>
      <c r="K498" s="5" t="str">
        <f>RIGHTB(B498,1)</f>
        <v>N</v>
      </c>
      <c r="L498" s="5" t="str">
        <f>RIGHTB(C498,1)</f>
        <v>W</v>
      </c>
      <c r="M498" s="6" t="str">
        <f>IF(AND(K498="S",LEN(B498)&gt;4),-LEFT(B498,4),IF(AND(K498="S",LEN(B498)=4),-LEFT(B498,3),IF(AND(K498="N",LEN(B498)=4),LEFT(B498,3),LEFT(B498,4))))</f>
        <v>24.9</v>
      </c>
      <c r="N498" s="6">
        <f>IF(AND(L498="W",LEN(C498)=6),-LEFT(C498,5), IF(AND(L498="W",LEN(C498)=5),-LEFT(C498,4), IF(AND(L498="W",LEN(C498)=4), -LEFT(C498,3), IF(AND(L498="E", LEN(C498)=6),LEFT(C498,5), IF(AND(L498="E",LEN(C498)=5), LEFT(C498,4), IF(AND(L498="E",LEN(C498)=4),LEFT(C498,3) ))))))</f>
        <v>-47.8</v>
      </c>
      <c r="O498">
        <f>(F498^2+G498^2+H498^2)^0.5</f>
        <v>17.17381728096581</v>
      </c>
      <c r="P498">
        <f>ATAN((R498^2+S498^2)^0.5/T498)/$AB$1</f>
        <v>40.528422247137776</v>
      </c>
      <c r="Q498">
        <f>ATAN2(R498,S498)/$AB$1+180</f>
        <v>175.84660660857347</v>
      </c>
      <c r="R498">
        <f>-F498*SIN(M498*$AB$1)*COS(N498*$AB$1)-G498*SIN($AB$1*M498)*SIN($AB$1*N498)+H498*COS($AB$1*M498)</f>
        <v>11.130669643562289</v>
      </c>
      <c r="S498">
        <f>-F498*SIN($AB$1*N498)+G498*COS($AB$1*N498)</f>
        <v>-0.8082828810819116</v>
      </c>
      <c r="T498">
        <f>-F498*COS($AB$1*M498)*COS(N498*$AB$1)-G498*COS($AB$1*M498)*SIN($AB$1*N498)-H498*SIN($AB$1*M498)</f>
        <v>13.053538679991371</v>
      </c>
      <c r="W498">
        <f t="shared" si="14"/>
        <v>1</v>
      </c>
    </row>
    <row r="499" spans="1:23">
      <c r="A499" t="s">
        <v>1821</v>
      </c>
      <c r="B499" t="s">
        <v>808</v>
      </c>
      <c r="C499" t="s">
        <v>809</v>
      </c>
      <c r="D499">
        <v>27.8</v>
      </c>
      <c r="E499">
        <v>12.9</v>
      </c>
      <c r="F499">
        <v>9.8000000000000007</v>
      </c>
      <c r="G499">
        <v>-4.5</v>
      </c>
      <c r="H499">
        <v>7</v>
      </c>
      <c r="I499" t="s">
        <v>1822</v>
      </c>
      <c r="J499" s="36">
        <v>0.19</v>
      </c>
      <c r="K499" s="5" t="str">
        <f>RIGHTB(B499,1)</f>
        <v>S</v>
      </c>
      <c r="L499" s="5" t="str">
        <f>RIGHTB(C499,1)</f>
        <v>W</v>
      </c>
      <c r="M499" s="6">
        <f>IF(AND(K499="S",LEN(B499)&gt;4),-LEFT(B499,4),IF(AND(K499="S",LEN(B499)=4),-LEFT(B499,3),IF(AND(K499="N",LEN(B499)=4),LEFT(B499,3),LEFT(B499,4))))</f>
        <v>-71.7</v>
      </c>
      <c r="N499" s="6">
        <f>IF(AND(L499="W",LEN(C499)=6),-LEFT(C499,5), IF(AND(L499="W",LEN(C499)=5),-LEFT(C499,4), IF(AND(L499="W",LEN(C499)=4), -LEFT(C499,3), IF(AND(L499="E", LEN(C499)=6),LEFT(C499,5), IF(AND(L499="E",LEN(C499)=5), LEFT(C499,4), IF(AND(L499="E",LEN(C499)=4),LEFT(C499,3) ))))))</f>
        <v>-116.4</v>
      </c>
      <c r="O499">
        <f>(F499^2+G499^2+H499^2)^0.5</f>
        <v>12.856515857727553</v>
      </c>
      <c r="P499">
        <f>ATAN((R499^2+S499^2)^0.5/T499)/$AB$1</f>
        <v>58.337538873673424</v>
      </c>
      <c r="Q499">
        <f>ATAN2(R499,S499)/$AB$1+180</f>
        <v>260.06625915564445</v>
      </c>
      <c r="R499">
        <f>-F499*SIN(M499*$AB$1)*COS(N499*$AB$1)-G499*SIN($AB$1*M499)*SIN($AB$1*N499)+H499*COS($AB$1*M499)</f>
        <v>1.8877491584183108</v>
      </c>
      <c r="S499">
        <f>-F499*SIN($AB$1*N499)+G499*COS($AB$1*N499)</f>
        <v>10.778833556697391</v>
      </c>
      <c r="T499">
        <f>-F499*COS($AB$1*M499)*COS(N499*$AB$1)-G499*COS($AB$1*M499)*SIN($AB$1*N499)-H499*SIN($AB$1*M499)</f>
        <v>6.7485665345986785</v>
      </c>
      <c r="W499">
        <f t="shared" si="14"/>
        <v>1</v>
      </c>
    </row>
    <row r="500" spans="1:23">
      <c r="A500" t="s">
        <v>1752</v>
      </c>
      <c r="B500" t="s">
        <v>705</v>
      </c>
      <c r="C500" t="s">
        <v>706</v>
      </c>
      <c r="D500" s="35">
        <v>28</v>
      </c>
      <c r="I500" t="s">
        <v>1753</v>
      </c>
      <c r="J500" s="36">
        <v>0.19</v>
      </c>
      <c r="K500" s="5" t="str">
        <f>RIGHTB(B500,1)</f>
        <v>N</v>
      </c>
      <c r="L500" s="5" t="str">
        <f>RIGHTB(C500,1)</f>
        <v>W</v>
      </c>
      <c r="M500" s="6" t="str">
        <f>IF(AND(K500="S",LEN(B500)&gt;4),-LEFT(B500,4),IF(AND(K500="S",LEN(B500)=4),-LEFT(B500,3),IF(AND(K500="N",LEN(B500)=4),LEFT(B500,3),LEFT(B500,4))))</f>
        <v>13.8</v>
      </c>
      <c r="N500" s="6">
        <f>IF(AND(L500="W",LEN(C500)=6),-LEFT(C500,5), IF(AND(L500="W",LEN(C500)=5),-LEFT(C500,4), IF(AND(L500="W",LEN(C500)=4), -LEFT(C500,3), IF(AND(L500="E", LEN(C500)=6),LEFT(C500,5), IF(AND(L500="E",LEN(C500)=5), LEFT(C500,4), IF(AND(L500="E",LEN(C500)=4),LEFT(C500,3) ))))))</f>
        <v>-140.4</v>
      </c>
      <c r="O500">
        <f>(F500^2+G500^2+H500^2)^0.5</f>
        <v>0</v>
      </c>
      <c r="P500" t="e">
        <f>ATAN((R500^2+S500^2)^0.5/T500)/$AB$1</f>
        <v>#DIV/0!</v>
      </c>
      <c r="Q500" t="e">
        <f>ATAN2(R500,S500)/$AB$1+180</f>
        <v>#DIV/0!</v>
      </c>
      <c r="R500">
        <f>-F500*SIN(M500*$AB$1)*COS(N500*$AB$1)-G500*SIN($AB$1*M500)*SIN($AB$1*N500)+H500*COS($AB$1*M500)</f>
        <v>0</v>
      </c>
      <c r="S500">
        <f>-F500*SIN($AB$1*N500)+G500*COS($AB$1*N500)</f>
        <v>0</v>
      </c>
      <c r="T500">
        <f>-F500*COS($AB$1*M500)*COS(N500*$AB$1)-G500*COS($AB$1*M500)*SIN($AB$1*N500)-H500*SIN($AB$1*M500)</f>
        <v>0</v>
      </c>
      <c r="W500">
        <f t="shared" si="14"/>
        <v>0</v>
      </c>
    </row>
    <row r="501" spans="1:23">
      <c r="A501" s="41" t="s">
        <v>2828</v>
      </c>
      <c r="B501" s="41" t="s">
        <v>919</v>
      </c>
      <c r="C501" s="41" t="s">
        <v>2829</v>
      </c>
      <c r="D501" s="41">
        <v>32.700000000000003</v>
      </c>
      <c r="E501" s="41">
        <v>17.399999999999999</v>
      </c>
      <c r="F501" s="41">
        <v>-7.1</v>
      </c>
      <c r="G501" s="41">
        <v>15.5</v>
      </c>
      <c r="H501" s="41">
        <v>-3.3</v>
      </c>
      <c r="I501" s="41" t="s">
        <v>1753</v>
      </c>
      <c r="J501" s="43">
        <v>0.19</v>
      </c>
      <c r="K501" s="5" t="str">
        <f>RIGHTB(B501,1)</f>
        <v>S</v>
      </c>
      <c r="L501" s="5" t="str">
        <f>RIGHTB(C501,1)</f>
        <v>W</v>
      </c>
      <c r="M501" s="6">
        <f>IF(AND(K501="S",LEN(B501)&gt;4),-LEFT(B501,4),IF(AND(K501="S",LEN(B501)=4),-LEFT(B501,3),IF(AND(K501="N",LEN(B501)=4),LEFT(B501,3),LEFT(B501,4))))</f>
        <v>-23.3</v>
      </c>
      <c r="N501" s="6">
        <f>IF(AND(L501="W",LEN(C501)=6),-LEFT(C501,5), IF(AND(L501="W",LEN(C501)=5),-LEFT(C501,4), IF(AND(L501="W",LEN(C501)=4), -LEFT(C501,3), IF(AND(L501="E", LEN(C501)=6),LEFT(C501,5), IF(AND(L501="E",LEN(C501)=5), LEFT(C501,4), IF(AND(L501="E",LEN(C501)=4),LEFT(C501,3) ))))))</f>
        <v>-20.5</v>
      </c>
      <c r="O501">
        <f>(F501^2+G501^2+H501^2)^0.5</f>
        <v>17.365195075207186</v>
      </c>
      <c r="P501">
        <f>ATAN((R501^2+S501^2)^0.5/T501)/$AB$1</f>
        <v>55.690036102295984</v>
      </c>
      <c r="Q501">
        <f>ATAN2(R501,S501)/$AB$1+180</f>
        <v>302.98280197070727</v>
      </c>
      <c r="R501">
        <f>-F501*SIN(M501*$AB$1)*COS(N501*$AB$1)-G501*SIN($AB$1*M501)*SIN($AB$1*N501)+H501*COS($AB$1*M501)</f>
        <v>-7.8085038049179243</v>
      </c>
      <c r="S501">
        <f>-F501*SIN($AB$1*N501)+G501*COS($AB$1*N501)</f>
        <v>12.031946526531465</v>
      </c>
      <c r="T501">
        <f>-F501*COS($AB$1*M501)*COS(N501*$AB$1)-G501*COS($AB$1*M501)*SIN($AB$1*N501)-H501*SIN($AB$1*M501)</f>
        <v>9.7882343204108917</v>
      </c>
      <c r="W501">
        <f t="shared" si="14"/>
        <v>1</v>
      </c>
    </row>
    <row r="502" spans="1:23">
      <c r="A502" t="s">
        <v>2750</v>
      </c>
      <c r="I502" t="s">
        <v>2034</v>
      </c>
      <c r="J502" s="36">
        <v>0.18</v>
      </c>
      <c r="K502" s="5" t="str">
        <f>RIGHTB(B502,1)</f>
        <v/>
      </c>
      <c r="L502" s="5" t="str">
        <f>RIGHTB(C502,1)</f>
        <v/>
      </c>
      <c r="M502" s="6" t="str">
        <f>IF(AND(K502="S",LEN(B502)&gt;4),-LEFT(B502,4),IF(AND(K502="S",LEN(B502)=4),-LEFT(B502,3),IF(AND(K502="N",LEN(B502)=4),LEFT(B502,3),LEFT(B502,4))))</f>
        <v/>
      </c>
      <c r="N502" s="6" t="b">
        <f>IF(AND(L502="W",LEN(C502)=6),-LEFT(C502,5), IF(AND(L502="W",LEN(C502)=5),-LEFT(C502,4), IF(AND(L502="W",LEN(C502)=4), -LEFT(C502,3), IF(AND(L502="E", LEN(C502)=6),LEFT(C502,5), IF(AND(L502="E",LEN(C502)=5), LEFT(C502,4), IF(AND(L502="E",LEN(C502)=4),LEFT(C502,3) ))))))</f>
        <v>0</v>
      </c>
      <c r="O502">
        <f>(F502^2+G502^2+H502^2)^0.5</f>
        <v>0</v>
      </c>
      <c r="P502" t="e">
        <f>ATAN((R502^2+S502^2)^0.5/T502)/$AB$1</f>
        <v>#VALUE!</v>
      </c>
      <c r="Q502" t="e">
        <f>ATAN2(R502,S502)/$AB$1+180</f>
        <v>#VALUE!</v>
      </c>
      <c r="R502" t="e">
        <f>-F502*SIN(M502*$AB$1)*COS(N502*$AB$1)-G502*SIN($AB$1*M502)*SIN($AB$1*N502)+H502*COS($AB$1*M502)</f>
        <v>#VALUE!</v>
      </c>
      <c r="S502">
        <f>-F502*SIN($AB$1*N502)+G502*COS($AB$1*N502)</f>
        <v>0</v>
      </c>
      <c r="T502" t="e">
        <f>-F502*COS($AB$1*M502)*COS(N502*$AB$1)-G502*COS($AB$1*M502)*SIN($AB$1*N502)-H502*SIN($AB$1*M502)</f>
        <v>#VALUE!</v>
      </c>
      <c r="W502">
        <f t="shared" si="14"/>
        <v>0</v>
      </c>
    </row>
    <row r="503" spans="1:23">
      <c r="A503" t="s">
        <v>2734</v>
      </c>
      <c r="I503" t="s">
        <v>2034</v>
      </c>
      <c r="J503" s="36">
        <v>0.18</v>
      </c>
      <c r="K503" s="5" t="str">
        <f>RIGHTB(B503,1)</f>
        <v/>
      </c>
      <c r="L503" s="5" t="str">
        <f>RIGHTB(C503,1)</f>
        <v/>
      </c>
      <c r="M503" s="6" t="str">
        <f>IF(AND(K503="S",LEN(B503)&gt;4),-LEFT(B503,4),IF(AND(K503="S",LEN(B503)=4),-LEFT(B503,3),IF(AND(K503="N",LEN(B503)=4),LEFT(B503,3),LEFT(B503,4))))</f>
        <v/>
      </c>
      <c r="N503" s="6" t="b">
        <f>IF(AND(L503="W",LEN(C503)=6),-LEFT(C503,5), IF(AND(L503="W",LEN(C503)=5),-LEFT(C503,4), IF(AND(L503="W",LEN(C503)=4), -LEFT(C503,3), IF(AND(L503="E", LEN(C503)=6),LEFT(C503,5), IF(AND(L503="E",LEN(C503)=5), LEFT(C503,4), IF(AND(L503="E",LEN(C503)=4),LEFT(C503,3) ))))))</f>
        <v>0</v>
      </c>
      <c r="O503">
        <f>(F503^2+G503^2+H503^2)^0.5</f>
        <v>0</v>
      </c>
      <c r="P503" t="e">
        <f>ATAN((R503^2+S503^2)^0.5/T503)/$AB$1</f>
        <v>#VALUE!</v>
      </c>
      <c r="Q503" t="e">
        <f>ATAN2(R503,S503)/$AB$1+180</f>
        <v>#VALUE!</v>
      </c>
      <c r="R503" t="e">
        <f>-F503*SIN(M503*$AB$1)*COS(N503*$AB$1)-G503*SIN($AB$1*M503)*SIN($AB$1*N503)+H503*COS($AB$1*M503)</f>
        <v>#VALUE!</v>
      </c>
      <c r="S503">
        <f>-F503*SIN($AB$1*N503)+G503*COS($AB$1*N503)</f>
        <v>0</v>
      </c>
      <c r="T503" t="e">
        <f>-F503*COS($AB$1*M503)*COS(N503*$AB$1)-G503*COS($AB$1*M503)*SIN($AB$1*N503)-H503*SIN($AB$1*M503)</f>
        <v>#VALUE!</v>
      </c>
      <c r="W503">
        <f t="shared" si="14"/>
        <v>0</v>
      </c>
    </row>
    <row r="504" spans="1:23">
      <c r="A504" t="s">
        <v>2459</v>
      </c>
      <c r="I504" t="s">
        <v>2011</v>
      </c>
      <c r="J504" s="36">
        <v>0.18</v>
      </c>
      <c r="K504" s="5" t="str">
        <f>RIGHTB(B504,1)</f>
        <v/>
      </c>
      <c r="L504" s="5" t="str">
        <f>RIGHTB(C504,1)</f>
        <v/>
      </c>
      <c r="M504" s="6" t="str">
        <f>IF(AND(K504="S",LEN(B504)&gt;4),-LEFT(B504,4),IF(AND(K504="S",LEN(B504)=4),-LEFT(B504,3),IF(AND(K504="N",LEN(B504)=4),LEFT(B504,3),LEFT(B504,4))))</f>
        <v/>
      </c>
      <c r="N504" s="6" t="b">
        <f>IF(AND(L504="W",LEN(C504)=6),-LEFT(C504,5), IF(AND(L504="W",LEN(C504)=5),-LEFT(C504,4), IF(AND(L504="W",LEN(C504)=4), -LEFT(C504,3), IF(AND(L504="E", LEN(C504)=6),LEFT(C504,5), IF(AND(L504="E",LEN(C504)=5), LEFT(C504,4), IF(AND(L504="E",LEN(C504)=4),LEFT(C504,3) ))))))</f>
        <v>0</v>
      </c>
      <c r="O504">
        <f>(F504^2+G504^2+H504^2)^0.5</f>
        <v>0</v>
      </c>
      <c r="P504" t="e">
        <f>ATAN((R504^2+S504^2)^0.5/T504)/$AB$1</f>
        <v>#VALUE!</v>
      </c>
      <c r="Q504" t="e">
        <f>ATAN2(R504,S504)/$AB$1+180</f>
        <v>#VALUE!</v>
      </c>
      <c r="R504" t="e">
        <f>-F504*SIN(M504*$AB$1)*COS(N504*$AB$1)-G504*SIN($AB$1*M504)*SIN($AB$1*N504)+H504*COS($AB$1*M504)</f>
        <v>#VALUE!</v>
      </c>
      <c r="S504">
        <f>-F504*SIN($AB$1*N504)+G504*COS($AB$1*N504)</f>
        <v>0</v>
      </c>
      <c r="T504" t="e">
        <f>-F504*COS($AB$1*M504)*COS(N504*$AB$1)-G504*COS($AB$1*M504)*SIN($AB$1*N504)-H504*SIN($AB$1*M504)</f>
        <v>#VALUE!</v>
      </c>
      <c r="W504">
        <f t="shared" si="14"/>
        <v>0</v>
      </c>
    </row>
    <row r="505" spans="1:23">
      <c r="A505" t="s">
        <v>2457</v>
      </c>
      <c r="B505" t="s">
        <v>121</v>
      </c>
      <c r="C505" t="s">
        <v>1027</v>
      </c>
      <c r="D505">
        <v>44</v>
      </c>
      <c r="I505" t="s">
        <v>2034</v>
      </c>
      <c r="J505" s="36">
        <v>0.18</v>
      </c>
      <c r="K505" s="5" t="str">
        <f>RIGHTB(B505,1)</f>
        <v>S</v>
      </c>
      <c r="L505" s="5" t="str">
        <f>RIGHTB(C505,1)</f>
        <v>E</v>
      </c>
      <c r="M505" s="6">
        <f>IF(AND(K505="S",LEN(B505)&gt;4),-LEFT(B505,4),IF(AND(K505="S",LEN(B505)=4),-LEFT(B505,3),IF(AND(K505="N",LEN(B505)=4),LEFT(B505,3),LEFT(B505,4))))</f>
        <v>-18.899999999999999</v>
      </c>
      <c r="N505" s="6" t="str">
        <f>IF(AND(L505="W",LEN(C505)=6),-LEFT(C505,5), IF(AND(L505="W",LEN(C505)=5),-LEFT(C505,4), IF(AND(L505="W",LEN(C505)=4), -LEFT(C505,3), IF(AND(L505="E", LEN(C505)=6),LEFT(C505,5), IF(AND(L505="E",LEN(C505)=5), LEFT(C505,4), IF(AND(L505="E",LEN(C505)=4),LEFT(C505,3) ))))))</f>
        <v>28.3</v>
      </c>
      <c r="O505">
        <f>(F505^2+G505^2+H505^2)^0.5</f>
        <v>0</v>
      </c>
      <c r="P505" t="e">
        <f>ATAN((R505^2+S505^2)^0.5/T505)/$AB$1</f>
        <v>#DIV/0!</v>
      </c>
      <c r="Q505" t="e">
        <f>ATAN2(R505,S505)/$AB$1+180</f>
        <v>#DIV/0!</v>
      </c>
      <c r="R505">
        <f>-F505*SIN(M505*$AB$1)*COS(N505*$AB$1)-G505*SIN($AB$1*M505)*SIN($AB$1*N505)+H505*COS($AB$1*M505)</f>
        <v>0</v>
      </c>
      <c r="S505">
        <f>-F505*SIN($AB$1*N505)+G505*COS($AB$1*N505)</f>
        <v>0</v>
      </c>
      <c r="T505">
        <f>-F505*COS($AB$1*M505)*COS(N505*$AB$1)-G505*COS($AB$1*M505)*SIN($AB$1*N505)-H505*SIN($AB$1*M505)</f>
        <v>0</v>
      </c>
      <c r="W505">
        <f t="shared" si="14"/>
        <v>0</v>
      </c>
    </row>
    <row r="506" spans="1:23">
      <c r="A506" t="s">
        <v>2455</v>
      </c>
      <c r="B506" t="s">
        <v>383</v>
      </c>
      <c r="C506" t="s">
        <v>1025</v>
      </c>
      <c r="I506" t="s">
        <v>1722</v>
      </c>
      <c r="J506" s="36">
        <v>0.18</v>
      </c>
      <c r="K506" s="5" t="str">
        <f>RIGHTB(B506,1)</f>
        <v>N</v>
      </c>
      <c r="L506" s="5" t="str">
        <f>RIGHTB(C506,1)</f>
        <v>W</v>
      </c>
      <c r="M506" s="6" t="str">
        <f>IF(AND(K506="S",LEN(B506)&gt;4),-LEFT(B506,4),IF(AND(K506="S",LEN(B506)=4),-LEFT(B506,3),IF(AND(K506="N",LEN(B506)=4),LEFT(B506,3),LEFT(B506,4))))</f>
        <v>48.9</v>
      </c>
      <c r="N506" s="6">
        <f>IF(AND(L506="W",LEN(C506)=6),-LEFT(C506,5), IF(AND(L506="W",LEN(C506)=5),-LEFT(C506,4), IF(AND(L506="W",LEN(C506)=4), -LEFT(C506,3), IF(AND(L506="E", LEN(C506)=6),LEFT(C506,5), IF(AND(L506="E",LEN(C506)=5), LEFT(C506,4), IF(AND(L506="E",LEN(C506)=4),LEFT(C506,3) ))))))</f>
        <v>-120.4</v>
      </c>
      <c r="O506">
        <f>(F506^2+G506^2+H506^2)^0.5</f>
        <v>0</v>
      </c>
      <c r="P506" t="e">
        <f>ATAN((R506^2+S506^2)^0.5/T506)/$AB$1</f>
        <v>#DIV/0!</v>
      </c>
      <c r="Q506" t="e">
        <f>ATAN2(R506,S506)/$AB$1+180</f>
        <v>#DIV/0!</v>
      </c>
      <c r="R506">
        <f>-F506*SIN(M506*$AB$1)*COS(N506*$AB$1)-G506*SIN($AB$1*M506)*SIN($AB$1*N506)+H506*COS($AB$1*M506)</f>
        <v>0</v>
      </c>
      <c r="S506">
        <f>-F506*SIN($AB$1*N506)+G506*COS($AB$1*N506)</f>
        <v>0</v>
      </c>
      <c r="T506">
        <f>-F506*COS($AB$1*M506)*COS(N506*$AB$1)-G506*COS($AB$1*M506)*SIN($AB$1*N506)-H506*SIN($AB$1*M506)</f>
        <v>0</v>
      </c>
      <c r="W506">
        <f t="shared" si="14"/>
        <v>0</v>
      </c>
    </row>
    <row r="507" spans="1:23">
      <c r="A507" t="s">
        <v>2419</v>
      </c>
      <c r="I507" t="s">
        <v>2034</v>
      </c>
      <c r="J507" s="36">
        <v>0.18</v>
      </c>
      <c r="K507" s="5" t="str">
        <f>RIGHTB(B507,1)</f>
        <v/>
      </c>
      <c r="L507" s="5" t="str">
        <f>RIGHTB(C507,1)</f>
        <v/>
      </c>
      <c r="M507" s="6" t="str">
        <f>IF(AND(K507="S",LEN(B507)&gt;4),-LEFT(B507,4),IF(AND(K507="S",LEN(B507)=4),-LEFT(B507,3),IF(AND(K507="N",LEN(B507)=4),LEFT(B507,3),LEFT(B507,4))))</f>
        <v/>
      </c>
      <c r="N507" s="6" t="b">
        <f>IF(AND(L507="W",LEN(C507)=6),-LEFT(C507,5), IF(AND(L507="W",LEN(C507)=5),-LEFT(C507,4), IF(AND(L507="W",LEN(C507)=4), -LEFT(C507,3), IF(AND(L507="E", LEN(C507)=6),LEFT(C507,5), IF(AND(L507="E",LEN(C507)=5), LEFT(C507,4), IF(AND(L507="E",LEN(C507)=4),LEFT(C507,3) ))))))</f>
        <v>0</v>
      </c>
      <c r="O507">
        <f>(F507^2+G507^2+H507^2)^0.5</f>
        <v>0</v>
      </c>
      <c r="P507" t="e">
        <f>ATAN((R507^2+S507^2)^0.5/T507)/$AB$1</f>
        <v>#VALUE!</v>
      </c>
      <c r="Q507" t="e">
        <f>ATAN2(R507,S507)/$AB$1+180</f>
        <v>#VALUE!</v>
      </c>
      <c r="R507" t="e">
        <f>-F507*SIN(M507*$AB$1)*COS(N507*$AB$1)-G507*SIN($AB$1*M507)*SIN($AB$1*N507)+H507*COS($AB$1*M507)</f>
        <v>#VALUE!</v>
      </c>
      <c r="S507">
        <f>-F507*SIN($AB$1*N507)+G507*COS($AB$1*N507)</f>
        <v>0</v>
      </c>
      <c r="T507" t="e">
        <f>-F507*COS($AB$1*M507)*COS(N507*$AB$1)-G507*COS($AB$1*M507)*SIN($AB$1*N507)-H507*SIN($AB$1*M507)</f>
        <v>#VALUE!</v>
      </c>
      <c r="W507">
        <f t="shared" si="14"/>
        <v>0</v>
      </c>
    </row>
    <row r="508" spans="1:23">
      <c r="A508" t="s">
        <v>2291</v>
      </c>
      <c r="I508" t="s">
        <v>1782</v>
      </c>
      <c r="J508" s="36">
        <v>0.18</v>
      </c>
      <c r="K508" s="5" t="str">
        <f>RIGHTB(B508,1)</f>
        <v/>
      </c>
      <c r="L508" s="5" t="str">
        <f>RIGHTB(C508,1)</f>
        <v/>
      </c>
      <c r="M508" s="6" t="str">
        <f>IF(AND(K508="S",LEN(B508)&gt;4),-LEFT(B508,4),IF(AND(K508="S",LEN(B508)=4),-LEFT(B508,3),IF(AND(K508="N",LEN(B508)=4),LEFT(B508,3),LEFT(B508,4))))</f>
        <v/>
      </c>
      <c r="N508" s="6" t="b">
        <f>IF(AND(L508="W",LEN(C508)=6),-LEFT(C508,5), IF(AND(L508="W",LEN(C508)=5),-LEFT(C508,4), IF(AND(L508="W",LEN(C508)=4), -LEFT(C508,3), IF(AND(L508="E", LEN(C508)=6),LEFT(C508,5), IF(AND(L508="E",LEN(C508)=5), LEFT(C508,4), IF(AND(L508="E",LEN(C508)=4),LEFT(C508,3) ))))))</f>
        <v>0</v>
      </c>
      <c r="O508">
        <f>(F508^2+G508^2+H508^2)^0.5</f>
        <v>0</v>
      </c>
      <c r="P508" t="e">
        <f>ATAN((R508^2+S508^2)^0.5/T508)/$AB$1</f>
        <v>#VALUE!</v>
      </c>
      <c r="Q508" t="e">
        <f>ATAN2(R508,S508)/$AB$1+180</f>
        <v>#VALUE!</v>
      </c>
      <c r="R508" t="e">
        <f>-F508*SIN(M508*$AB$1)*COS(N508*$AB$1)-G508*SIN($AB$1*M508)*SIN($AB$1*N508)+H508*COS($AB$1*M508)</f>
        <v>#VALUE!</v>
      </c>
      <c r="S508">
        <f>-F508*SIN($AB$1*N508)+G508*COS($AB$1*N508)</f>
        <v>0</v>
      </c>
      <c r="T508" t="e">
        <f>-F508*COS($AB$1*M508)*COS(N508*$AB$1)-G508*COS($AB$1*M508)*SIN($AB$1*N508)-H508*SIN($AB$1*M508)</f>
        <v>#VALUE!</v>
      </c>
      <c r="W508">
        <f t="shared" si="14"/>
        <v>0</v>
      </c>
    </row>
    <row r="509" spans="1:23">
      <c r="A509" t="s">
        <v>2213</v>
      </c>
      <c r="B509" t="s">
        <v>272</v>
      </c>
      <c r="C509" t="s">
        <v>273</v>
      </c>
      <c r="I509" t="s">
        <v>2011</v>
      </c>
      <c r="J509" s="36">
        <v>0.18</v>
      </c>
      <c r="K509" s="5" t="str">
        <f>RIGHTB(B509,1)</f>
        <v>N</v>
      </c>
      <c r="L509" s="5" t="str">
        <f>RIGHTB(C509,1)</f>
        <v>W</v>
      </c>
      <c r="M509" s="6" t="str">
        <f>IF(AND(K509="S",LEN(B509)&gt;4),-LEFT(B509,4),IF(AND(K509="S",LEN(B509)=4),-LEFT(B509,3),IF(AND(K509="N",LEN(B509)=4),LEFT(B509,3),LEFT(B509,4))))</f>
        <v>13.1</v>
      </c>
      <c r="N509" s="6">
        <f>IF(AND(L509="W",LEN(C509)=6),-LEFT(C509,5), IF(AND(L509="W",LEN(C509)=5),-LEFT(C509,4), IF(AND(L509="W",LEN(C509)=4), -LEFT(C509,3), IF(AND(L509="E", LEN(C509)=6),LEFT(C509,5), IF(AND(L509="E",LEN(C509)=5), LEFT(C509,4), IF(AND(L509="E",LEN(C509)=4),LEFT(C509,3) ))))))</f>
        <v>-173</v>
      </c>
      <c r="O509">
        <f>(F509^2+G509^2+H509^2)^0.5</f>
        <v>0</v>
      </c>
      <c r="P509" t="e">
        <f>ATAN((R509^2+S509^2)^0.5/T509)/$AB$1</f>
        <v>#DIV/0!</v>
      </c>
      <c r="Q509" t="e">
        <f>ATAN2(R509,S509)/$AB$1+180</f>
        <v>#DIV/0!</v>
      </c>
      <c r="R509">
        <f>-F509*SIN(M509*$AB$1)*COS(N509*$AB$1)-G509*SIN($AB$1*M509)*SIN($AB$1*N509)+H509*COS($AB$1*M509)</f>
        <v>0</v>
      </c>
      <c r="S509">
        <f>-F509*SIN($AB$1*N509)+G509*COS($AB$1*N509)</f>
        <v>0</v>
      </c>
      <c r="T509">
        <f>-F509*COS($AB$1*M509)*COS(N509*$AB$1)-G509*COS($AB$1*M509)*SIN($AB$1*N509)-H509*SIN($AB$1*M509)</f>
        <v>0</v>
      </c>
      <c r="W509">
        <f t="shared" si="14"/>
        <v>0</v>
      </c>
    </row>
    <row r="510" spans="1:23">
      <c r="A510" t="s">
        <v>2045</v>
      </c>
      <c r="B510" t="s">
        <v>34</v>
      </c>
      <c r="C510" t="s">
        <v>35</v>
      </c>
      <c r="D510">
        <v>38</v>
      </c>
      <c r="I510" t="s">
        <v>2034</v>
      </c>
      <c r="J510" s="36">
        <v>0.18</v>
      </c>
      <c r="K510" s="5" t="str">
        <f>RIGHTB(B510,1)</f>
        <v>S</v>
      </c>
      <c r="L510" s="5" t="str">
        <f>RIGHTB(C510,1)</f>
        <v>W</v>
      </c>
      <c r="M510" s="6">
        <f>IF(AND(K510="S",LEN(B510)&gt;4),-LEFT(B510,4),IF(AND(K510="S",LEN(B510)=4),-LEFT(B510,3),IF(AND(K510="N",LEN(B510)=4),LEFT(B510,3),LEFT(B510,4))))</f>
        <v>-18.8</v>
      </c>
      <c r="N510" s="6">
        <f>IF(AND(L510="W",LEN(C510)=6),-LEFT(C510,5), IF(AND(L510="W",LEN(C510)=5),-LEFT(C510,4), IF(AND(L510="W",LEN(C510)=4), -LEFT(C510,3), IF(AND(L510="E", LEN(C510)=6),LEFT(C510,5), IF(AND(L510="E",LEN(C510)=5), LEFT(C510,4), IF(AND(L510="E",LEN(C510)=4),LEFT(C510,3) ))))))</f>
        <v>-73.400000000000006</v>
      </c>
      <c r="O510">
        <f>(F510^2+G510^2+H510^2)^0.5</f>
        <v>0</v>
      </c>
      <c r="P510" t="e">
        <f>ATAN((R510^2+S510^2)^0.5/T510)/$AB$1</f>
        <v>#DIV/0!</v>
      </c>
      <c r="Q510" t="e">
        <f>ATAN2(R510,S510)/$AB$1+180</f>
        <v>#DIV/0!</v>
      </c>
      <c r="R510">
        <f>-F510*SIN(M510*$AB$1)*COS(N510*$AB$1)-G510*SIN($AB$1*M510)*SIN($AB$1*N510)+H510*COS($AB$1*M510)</f>
        <v>0</v>
      </c>
      <c r="S510">
        <f>-F510*SIN($AB$1*N510)+G510*COS($AB$1*N510)</f>
        <v>0</v>
      </c>
      <c r="T510">
        <f>-F510*COS($AB$1*M510)*COS(N510*$AB$1)-G510*COS($AB$1*M510)*SIN($AB$1*N510)-H510*SIN($AB$1*M510)</f>
        <v>0</v>
      </c>
      <c r="W510">
        <f t="shared" si="14"/>
        <v>0</v>
      </c>
    </row>
    <row r="511" spans="1:23">
      <c r="A511" t="s">
        <v>2033</v>
      </c>
      <c r="B511" t="s">
        <v>17</v>
      </c>
      <c r="C511" t="s">
        <v>18</v>
      </c>
      <c r="D511">
        <v>39.799999999999997</v>
      </c>
      <c r="E511">
        <v>18</v>
      </c>
      <c r="F511">
        <v>7.8</v>
      </c>
      <c r="G511">
        <v>-16</v>
      </c>
      <c r="H511">
        <v>-2.5</v>
      </c>
      <c r="I511" t="s">
        <v>2034</v>
      </c>
      <c r="J511" s="36">
        <v>0.18</v>
      </c>
      <c r="K511" s="5" t="str">
        <f>RIGHTB(B511,1)</f>
        <v>S</v>
      </c>
      <c r="L511" s="5" t="str">
        <f>RIGHTB(C511,1)</f>
        <v>E</v>
      </c>
      <c r="M511" s="6">
        <f>IF(AND(K511="S",LEN(B511)&gt;4),-LEFT(B511,4),IF(AND(K511="S",LEN(B511)=4),-LEFT(B511,3),IF(AND(K511="N",LEN(B511)=4),LEFT(B511,3),LEFT(B511,4))))</f>
        <v>-15.9</v>
      </c>
      <c r="N511" s="6" t="str">
        <f>IF(AND(L511="W",LEN(C511)=6),-LEFT(C511,5), IF(AND(L511="W",LEN(C511)=5),-LEFT(C511,4), IF(AND(L511="W",LEN(C511)=4), -LEFT(C511,3), IF(AND(L511="E", LEN(C511)=6),LEFT(C511,5), IF(AND(L511="E",LEN(C511)=5), LEFT(C511,4), IF(AND(L511="E",LEN(C511)=4),LEFT(C511,3) ))))))</f>
        <v>88.1</v>
      </c>
      <c r="O511">
        <f>(F511^2+G511^2+H511^2)^0.5</f>
        <v>17.974704448196082</v>
      </c>
      <c r="P511">
        <f>ATAN((R511^2+S511^2)^0.5/T511)/$AB$1</f>
        <v>36.517696013168134</v>
      </c>
      <c r="Q511">
        <f>ATAN2(R511,S511)/$AB$1+180</f>
        <v>51.116466082573197</v>
      </c>
      <c r="R511">
        <f>-F511*SIN(M511*$AB$1)*COS(N511*$AB$1)-G511*SIN($AB$1*M511)*SIN($AB$1*N511)+H511*COS($AB$1*M511)</f>
        <v>-6.7144421773783414</v>
      </c>
      <c r="S511">
        <f>-F511*SIN($AB$1*N511)+G511*COS($AB$1*N511)</f>
        <v>-8.3261945392535548</v>
      </c>
      <c r="T511">
        <f>-F511*COS($AB$1*M511)*COS(N511*$AB$1)-G511*COS($AB$1*M511)*SIN($AB$1*N511)-H511*SIN($AB$1*M511)</f>
        <v>14.445786608597922</v>
      </c>
      <c r="W511">
        <f t="shared" si="14"/>
        <v>1</v>
      </c>
    </row>
    <row r="512" spans="1:23">
      <c r="A512" t="s">
        <v>2010</v>
      </c>
      <c r="B512" t="s">
        <v>362</v>
      </c>
      <c r="C512" t="s">
        <v>373</v>
      </c>
      <c r="D512">
        <v>46.3</v>
      </c>
      <c r="E512">
        <v>49</v>
      </c>
      <c r="F512">
        <v>0.9</v>
      </c>
      <c r="G512">
        <v>-40.4</v>
      </c>
      <c r="H512">
        <v>-27.7</v>
      </c>
      <c r="I512" t="s">
        <v>2011</v>
      </c>
      <c r="J512" s="36">
        <v>0.18</v>
      </c>
      <c r="K512" s="5" t="str">
        <f>RIGHTB(B512,1)</f>
        <v>N</v>
      </c>
      <c r="L512" s="5" t="str">
        <f>RIGHTB(C512,1)</f>
        <v>E</v>
      </c>
      <c r="M512" s="6" t="str">
        <f>IF(AND(K512="S",LEN(B512)&gt;4),-LEFT(B512,4),IF(AND(K512="S",LEN(B512)=4),-LEFT(B512,3),IF(AND(K512="N",LEN(B512)=4),LEFT(B512,3),LEFT(B512,4))))</f>
        <v>38.6</v>
      </c>
      <c r="N512" s="6" t="str">
        <f>IF(AND(L512="W",LEN(C512)=6),-LEFT(C512,5), IF(AND(L512="W",LEN(C512)=5),-LEFT(C512,4), IF(AND(L512="W",LEN(C512)=4), -LEFT(C512,3), IF(AND(L512="E", LEN(C512)=6),LEFT(C512,5), IF(AND(L512="E",LEN(C512)=5), LEFT(C512,4), IF(AND(L512="E",LEN(C512)=4),LEFT(C512,3) ))))))</f>
        <v>103.1</v>
      </c>
      <c r="O512">
        <f>(F512^2+G512^2+H512^2)^0.5</f>
        <v>48.992448397686758</v>
      </c>
      <c r="P512">
        <f>ATAN((R512^2+S512^2)^0.5/T512)/$AB$1</f>
        <v>10.367110280438261</v>
      </c>
      <c r="Q512">
        <f>ATAN2(R512,S512)/$AB$1+180</f>
        <v>249.91309906580585</v>
      </c>
      <c r="R512">
        <f>-F512*SIN(M512*$AB$1)*COS(N512*$AB$1)-G512*SIN($AB$1*M512)*SIN($AB$1*N512)+H512*COS($AB$1*M512)</f>
        <v>3.0279525672818792</v>
      </c>
      <c r="S512">
        <f>-F512*SIN($AB$1*N512)+G512*COS($AB$1*N512)</f>
        <v>8.2801344478635421</v>
      </c>
      <c r="T512">
        <f>-F512*COS($AB$1*M512)*COS(N512*$AB$1)-G512*COS($AB$1*M512)*SIN($AB$1*N512)-H512*SIN($AB$1*M512)</f>
        <v>48.192643388546287</v>
      </c>
      <c r="W512">
        <f t="shared" si="14"/>
        <v>1</v>
      </c>
    </row>
    <row r="513" spans="1:23">
      <c r="A513" t="s">
        <v>1523</v>
      </c>
      <c r="B513" t="s">
        <v>778</v>
      </c>
      <c r="C513" t="s">
        <v>779</v>
      </c>
      <c r="D513">
        <v>29.3</v>
      </c>
      <c r="E513">
        <v>14.9</v>
      </c>
      <c r="F513">
        <v>-6</v>
      </c>
      <c r="G513">
        <v>-7.3</v>
      </c>
      <c r="H513">
        <v>-11.5</v>
      </c>
      <c r="I513" t="s">
        <v>1782</v>
      </c>
      <c r="J513" s="36">
        <v>0.18</v>
      </c>
      <c r="K513" s="5" t="str">
        <f>RIGHTB(B513,1)</f>
        <v>N</v>
      </c>
      <c r="L513" s="5" t="str">
        <f>RIGHTB(C513,1)</f>
        <v>E</v>
      </c>
      <c r="M513" s="6" t="str">
        <f>IF(AND(K513="S",LEN(B513)&gt;4),-LEFT(B513,4),IF(AND(K513="S",LEN(B513)=4),-LEFT(B513,3),IF(AND(K513="N",LEN(B513)=4),LEFT(B513,3),LEFT(B513,4))))</f>
        <v>40.8</v>
      </c>
      <c r="N513" s="6" t="str">
        <f>IF(AND(L513="W",LEN(C513)=6),-LEFT(C513,5), IF(AND(L513="W",LEN(C513)=5),-LEFT(C513,4), IF(AND(L513="W",LEN(C513)=4), -LEFT(C513,3), IF(AND(L513="E", LEN(C513)=6),LEFT(C513,5), IF(AND(L513="E",LEN(C513)=5), LEFT(C513,4), IF(AND(L513="E",LEN(C513)=4),LEFT(C513,3) ))))))</f>
        <v>41.7</v>
      </c>
      <c r="O513">
        <f>(F513^2+G513^2+H513^2)^0.5</f>
        <v>14.884219831754702</v>
      </c>
      <c r="P513">
        <f>ATAN((R513^2+S513^2)^0.5/T513)/$AB$1</f>
        <v>11.572447966188875</v>
      </c>
      <c r="Q513">
        <f>ATAN2(R513,S513)/$AB$1+180</f>
        <v>29.252506630984271</v>
      </c>
      <c r="R513">
        <f>-F513*SIN(M513*$AB$1)*COS(N513*$AB$1)-G513*SIN($AB$1*M513)*SIN($AB$1*N513)+H513*COS($AB$1*M513)</f>
        <v>-2.6051014011709723</v>
      </c>
      <c r="S513">
        <f>-F513*SIN($AB$1*N513)+G513*COS($AB$1*N513)</f>
        <v>-1.4590766029513995</v>
      </c>
      <c r="T513">
        <f>-F513*COS($AB$1*M513)*COS(N513*$AB$1)-G513*COS($AB$1*M513)*SIN($AB$1*N513)-H513*SIN($AB$1*M513)</f>
        <v>14.581650872117905</v>
      </c>
      <c r="W513">
        <f t="shared" si="14"/>
        <v>1</v>
      </c>
    </row>
    <row r="514" spans="1:23">
      <c r="A514" t="s">
        <v>1513</v>
      </c>
      <c r="B514" t="s">
        <v>747</v>
      </c>
      <c r="C514" t="s">
        <v>748</v>
      </c>
      <c r="D514">
        <v>28.3</v>
      </c>
      <c r="E514">
        <v>15.2</v>
      </c>
      <c r="F514">
        <v>1.5</v>
      </c>
      <c r="G514">
        <v>3.5</v>
      </c>
      <c r="H514">
        <v>-14.7</v>
      </c>
      <c r="I514" t="s">
        <v>1782</v>
      </c>
      <c r="J514" s="36">
        <v>0.18</v>
      </c>
      <c r="K514" s="5" t="str">
        <f>RIGHTB(B514,1)</f>
        <v>N</v>
      </c>
      <c r="L514" s="5" t="str">
        <f>RIGHTB(C514,1)</f>
        <v>W</v>
      </c>
      <c r="M514" s="6" t="str">
        <f>IF(AND(K514="S",LEN(B514)&gt;4),-LEFT(B514,4),IF(AND(K514="S",LEN(B514)=4),-LEFT(B514,3),IF(AND(K514="N",LEN(B514)=4),LEFT(B514,3),LEFT(B514,4))))</f>
        <v>36.8</v>
      </c>
      <c r="N514" s="6">
        <f>IF(AND(L514="W",LEN(C514)=6),-LEFT(C514,5), IF(AND(L514="W",LEN(C514)=5),-LEFT(C514,4), IF(AND(L514="W",LEN(C514)=4), -LEFT(C514,3), IF(AND(L514="E", LEN(C514)=6),LEFT(C514,5), IF(AND(L514="E",LEN(C514)=5), LEFT(C514,4), IF(AND(L514="E",LEN(C514)=4),LEFT(C514,3) ))))))</f>
        <v>-54.7</v>
      </c>
      <c r="O514">
        <f>(F514^2+G514^2+H514^2)^0.5</f>
        <v>15.185190153567389</v>
      </c>
      <c r="P514">
        <f>ATAN((R514^2+S514^2)^0.5/T514)/$AB$1</f>
        <v>46.779912638469106</v>
      </c>
      <c r="Q514">
        <f>ATAN2(R514,S514)/$AB$1+180</f>
        <v>342.93849869256968</v>
      </c>
      <c r="R514">
        <f>-F514*SIN(M514*$AB$1)*COS(N514*$AB$1)-G514*SIN($AB$1*M514)*SIN($AB$1*N514)+H514*COS($AB$1*M514)</f>
        <v>-10.578876817244369</v>
      </c>
      <c r="S514">
        <f>-F514*SIN($AB$1*N514)+G514*COS($AB$1*N514)</f>
        <v>3.2467080705168021</v>
      </c>
      <c r="T514">
        <f>-F514*COS($AB$1*M514)*COS(N514*$AB$1)-G514*COS($AB$1*M514)*SIN($AB$1*N514)-H514*SIN($AB$1*M514)</f>
        <v>10.39885820609218</v>
      </c>
      <c r="W514">
        <f t="shared" ref="W514:W545" si="15">IF(O514&lt;&gt;0,1,0)</f>
        <v>1</v>
      </c>
    </row>
    <row r="515" spans="1:23">
      <c r="A515" t="s">
        <v>1720</v>
      </c>
      <c r="B515" t="s">
        <v>1166</v>
      </c>
      <c r="C515" t="s">
        <v>1721</v>
      </c>
      <c r="D515">
        <v>36.6</v>
      </c>
      <c r="E515">
        <v>20</v>
      </c>
      <c r="F515">
        <v>-10.8</v>
      </c>
      <c r="G515">
        <v>16.8</v>
      </c>
      <c r="H515">
        <v>1</v>
      </c>
      <c r="I515" t="s">
        <v>1722</v>
      </c>
      <c r="J515" s="36">
        <v>0.18</v>
      </c>
      <c r="K515" s="5" t="str">
        <f>RIGHTB(B515,1)</f>
        <v>N</v>
      </c>
      <c r="L515" s="5" t="str">
        <f>RIGHTB(C515,1)</f>
        <v>W</v>
      </c>
      <c r="M515" s="6" t="str">
        <f>IF(AND(K515="S",LEN(B515)&gt;4),-LEFT(B515,4),IF(AND(K515="S",LEN(B515)=4),-LEFT(B515,3),IF(AND(K515="N",LEN(B515)=4),LEFT(B515,3),LEFT(B515,4))))</f>
        <v>50.0</v>
      </c>
      <c r="N515" s="6">
        <f>IF(AND(L515="W",LEN(C515)=6),-LEFT(C515,5), IF(AND(L515="W",LEN(C515)=5),-LEFT(C515,4), IF(AND(L515="W",LEN(C515)=4), -LEFT(C515,3), IF(AND(L515="E", LEN(C515)=6),LEFT(C515,5), IF(AND(L515="E",LEN(C515)=5), LEFT(C515,4), IF(AND(L515="E",LEN(C515)=4),LEFT(C515,3) ))))))</f>
        <v>-38</v>
      </c>
      <c r="O515">
        <f>(F515^2+G515^2+H515^2)^0.5</f>
        <v>19.996999774966245</v>
      </c>
      <c r="P515">
        <f>ATAN((R515^2+S515^2)^0.5/T515)/$AB$1</f>
        <v>55.408133021350665</v>
      </c>
      <c r="Q515">
        <f>ATAN2(R515,S515)/$AB$1+180</f>
        <v>203.59598620685094</v>
      </c>
      <c r="R515">
        <f>-F515*SIN(M515*$AB$1)*COS(N515*$AB$1)-G515*SIN($AB$1*M515)*SIN($AB$1*N515)+H515*COS($AB$1*M515)</f>
        <v>15.085505279489659</v>
      </c>
      <c r="S515">
        <f>-F515*SIN($AB$1*N515)+G515*COS($AB$1*N515)</f>
        <v>6.589436727433216</v>
      </c>
      <c r="T515">
        <f>-F515*COS($AB$1*M515)*COS(N515*$AB$1)-G515*COS($AB$1*M515)*SIN($AB$1*N515)-H515*SIN($AB$1*M515)</f>
        <v>11.352834627424283</v>
      </c>
      <c r="W515">
        <f t="shared" si="15"/>
        <v>1</v>
      </c>
    </row>
    <row r="516" spans="1:23">
      <c r="A516" t="s">
        <v>2546</v>
      </c>
      <c r="I516" t="s">
        <v>1874</v>
      </c>
      <c r="J516" s="36">
        <v>0.17</v>
      </c>
      <c r="K516" s="5" t="str">
        <f>RIGHTB(B516,1)</f>
        <v/>
      </c>
      <c r="L516" s="5" t="str">
        <f>RIGHTB(C516,1)</f>
        <v/>
      </c>
      <c r="M516" s="6" t="str">
        <f>IF(AND(K516="S",LEN(B516)&gt;4),-LEFT(B516,4),IF(AND(K516="S",LEN(B516)=4),-LEFT(B516,3),IF(AND(K516="N",LEN(B516)=4),LEFT(B516,3),LEFT(B516,4))))</f>
        <v/>
      </c>
      <c r="N516" s="6" t="b">
        <f>IF(AND(L516="W",LEN(C516)=6),-LEFT(C516,5), IF(AND(L516="W",LEN(C516)=5),-LEFT(C516,4), IF(AND(L516="W",LEN(C516)=4), -LEFT(C516,3), IF(AND(L516="E", LEN(C516)=6),LEFT(C516,5), IF(AND(L516="E",LEN(C516)=5), LEFT(C516,4), IF(AND(L516="E",LEN(C516)=4),LEFT(C516,3) ))))))</f>
        <v>0</v>
      </c>
      <c r="O516">
        <f>(F516^2+G516^2+H516^2)^0.5</f>
        <v>0</v>
      </c>
      <c r="P516" t="e">
        <f>ATAN((R516^2+S516^2)^0.5/T516)/$AB$1</f>
        <v>#VALUE!</v>
      </c>
      <c r="Q516" t="e">
        <f>ATAN2(R516,S516)/$AB$1+180</f>
        <v>#VALUE!</v>
      </c>
      <c r="R516" t="e">
        <f>-F516*SIN(M516*$AB$1)*COS(N516*$AB$1)-G516*SIN($AB$1*M516)*SIN($AB$1*N516)+H516*COS($AB$1*M516)</f>
        <v>#VALUE!</v>
      </c>
      <c r="S516">
        <f>-F516*SIN($AB$1*N516)+G516*COS($AB$1*N516)</f>
        <v>0</v>
      </c>
      <c r="T516" t="e">
        <f>-F516*COS($AB$1*M516)*COS(N516*$AB$1)-G516*COS($AB$1*M516)*SIN($AB$1*N516)-H516*SIN($AB$1*M516)</f>
        <v>#VALUE!</v>
      </c>
      <c r="W516">
        <f t="shared" si="15"/>
        <v>0</v>
      </c>
    </row>
    <row r="517" spans="1:23">
      <c r="A517" t="s">
        <v>2533</v>
      </c>
      <c r="B517" t="s">
        <v>1081</v>
      </c>
      <c r="C517" t="s">
        <v>1082</v>
      </c>
      <c r="I517" t="s">
        <v>1874</v>
      </c>
      <c r="J517" s="36">
        <v>0.17</v>
      </c>
      <c r="K517" s="5" t="str">
        <f>RIGHTB(B517,1)</f>
        <v>N</v>
      </c>
      <c r="L517" s="5" t="str">
        <f>RIGHTB(C517,1)</f>
        <v>E</v>
      </c>
      <c r="M517" s="6" t="str">
        <f>IF(AND(K517="S",LEN(B517)&gt;4),-LEFT(B517,4),IF(AND(K517="S",LEN(B517)=4),-LEFT(B517,3),IF(AND(K517="N",LEN(B517)=4),LEFT(B517,3),LEFT(B517,4))))</f>
        <v>34.0</v>
      </c>
      <c r="N517" s="6" t="str">
        <f>IF(AND(L517="W",LEN(C517)=6),-LEFT(C517,5), IF(AND(L517="W",LEN(C517)=5),-LEFT(C517,4), IF(AND(L517="W",LEN(C517)=4), -LEFT(C517,3), IF(AND(L517="E", LEN(C517)=6),LEFT(C517,5), IF(AND(L517="E",LEN(C517)=5), LEFT(C517,4), IF(AND(L517="E",LEN(C517)=4),LEFT(C517,3) ))))))</f>
        <v>106.1</v>
      </c>
      <c r="O517">
        <f>(F517^2+G517^2+H517^2)^0.5</f>
        <v>0</v>
      </c>
      <c r="P517" t="e">
        <f>ATAN((R517^2+S517^2)^0.5/T517)/$AB$1</f>
        <v>#DIV/0!</v>
      </c>
      <c r="Q517" t="e">
        <f>ATAN2(R517,S517)/$AB$1+180</f>
        <v>#DIV/0!</v>
      </c>
      <c r="R517">
        <f>-F517*SIN(M517*$AB$1)*COS(N517*$AB$1)-G517*SIN($AB$1*M517)*SIN($AB$1*N517)+H517*COS($AB$1*M517)</f>
        <v>0</v>
      </c>
      <c r="S517">
        <f>-F517*SIN($AB$1*N517)+G517*COS($AB$1*N517)</f>
        <v>0</v>
      </c>
      <c r="T517">
        <f>-F517*COS($AB$1*M517)*COS(N517*$AB$1)-G517*COS($AB$1*M517)*SIN($AB$1*N517)-H517*SIN($AB$1*M517)</f>
        <v>0</v>
      </c>
      <c r="W517">
        <f t="shared" si="15"/>
        <v>0</v>
      </c>
    </row>
    <row r="518" spans="1:23">
      <c r="A518" t="s">
        <v>2417</v>
      </c>
      <c r="B518" t="s">
        <v>998</v>
      </c>
      <c r="C518" t="s">
        <v>912</v>
      </c>
      <c r="D518">
        <v>44.4</v>
      </c>
      <c r="I518" t="s">
        <v>1874</v>
      </c>
      <c r="J518" s="36">
        <v>0.17</v>
      </c>
      <c r="K518" s="5" t="str">
        <f>RIGHTB(B518,1)</f>
        <v>S</v>
      </c>
      <c r="L518" s="5" t="str">
        <f>RIGHTB(C518,1)</f>
        <v>W</v>
      </c>
      <c r="M518" s="6">
        <f>IF(AND(K518="S",LEN(B518)&gt;4),-LEFT(B518,4),IF(AND(K518="S",LEN(B518)=4),-LEFT(B518,3),IF(AND(K518="N",LEN(B518)=4),LEFT(B518,3),LEFT(B518,4))))</f>
        <v>-21.4</v>
      </c>
      <c r="N518" s="6">
        <f>IF(AND(L518="W",LEN(C518)=6),-LEFT(C518,5), IF(AND(L518="W",LEN(C518)=5),-LEFT(C518,4), IF(AND(L518="W",LEN(C518)=4), -LEFT(C518,3), IF(AND(L518="E", LEN(C518)=6),LEFT(C518,5), IF(AND(L518="E",LEN(C518)=5), LEFT(C518,4), IF(AND(L518="E",LEN(C518)=4),LEFT(C518,3) ))))))</f>
        <v>-157.9</v>
      </c>
      <c r="O518">
        <f>(F518^2+G518^2+H518^2)^0.5</f>
        <v>0</v>
      </c>
      <c r="P518" t="e">
        <f>ATAN((R518^2+S518^2)^0.5/T518)/$AB$1</f>
        <v>#DIV/0!</v>
      </c>
      <c r="Q518" t="e">
        <f>ATAN2(R518,S518)/$AB$1+180</f>
        <v>#DIV/0!</v>
      </c>
      <c r="R518">
        <f>-F518*SIN(M518*$AB$1)*COS(N518*$AB$1)-G518*SIN($AB$1*M518)*SIN($AB$1*N518)+H518*COS($AB$1*M518)</f>
        <v>0</v>
      </c>
      <c r="S518">
        <f>-F518*SIN($AB$1*N518)+G518*COS($AB$1*N518)</f>
        <v>0</v>
      </c>
      <c r="T518">
        <f>-F518*COS($AB$1*M518)*COS(N518*$AB$1)-G518*COS($AB$1*M518)*SIN($AB$1*N518)-H518*SIN($AB$1*M518)</f>
        <v>0</v>
      </c>
      <c r="W518">
        <f t="shared" si="15"/>
        <v>0</v>
      </c>
    </row>
    <row r="519" spans="1:23">
      <c r="A519" t="s">
        <v>2374</v>
      </c>
      <c r="B519" t="s">
        <v>480</v>
      </c>
      <c r="C519" t="s">
        <v>481</v>
      </c>
      <c r="D519">
        <v>37</v>
      </c>
      <c r="I519" t="s">
        <v>1874</v>
      </c>
      <c r="J519" s="36">
        <v>0.17</v>
      </c>
      <c r="K519" s="5" t="str">
        <f>RIGHTB(B519,1)</f>
        <v>S</v>
      </c>
      <c r="L519" s="5" t="str">
        <f>RIGHTB(C519,1)</f>
        <v>W</v>
      </c>
      <c r="M519" s="6">
        <f>IF(AND(K519="S",LEN(B519)&gt;4),-LEFT(B519,4),IF(AND(K519="S",LEN(B519)=4),-LEFT(B519,3),IF(AND(K519="N",LEN(B519)=4),LEFT(B519,3),LEFT(B519,4))))</f>
        <v>-79.8</v>
      </c>
      <c r="N519" s="6">
        <f>IF(AND(L519="W",LEN(C519)=6),-LEFT(C519,5), IF(AND(L519="W",LEN(C519)=5),-LEFT(C519,4), IF(AND(L519="W",LEN(C519)=4), -LEFT(C519,3), IF(AND(L519="E", LEN(C519)=6),LEFT(C519,5), IF(AND(L519="E",LEN(C519)=5), LEFT(C519,4), IF(AND(L519="E",LEN(C519)=4),LEFT(C519,3) ))))))</f>
        <v>-111</v>
      </c>
      <c r="O519">
        <f>(F519^2+G519^2+H519^2)^0.5</f>
        <v>0</v>
      </c>
      <c r="P519" t="e">
        <f>ATAN((R519^2+S519^2)^0.5/T519)/$AB$1</f>
        <v>#DIV/0!</v>
      </c>
      <c r="Q519" t="e">
        <f>ATAN2(R519,S519)/$AB$1+180</f>
        <v>#DIV/0!</v>
      </c>
      <c r="R519">
        <f>-F519*SIN(M519*$AB$1)*COS(N519*$AB$1)-G519*SIN($AB$1*M519)*SIN($AB$1*N519)+H519*COS($AB$1*M519)</f>
        <v>0</v>
      </c>
      <c r="S519">
        <f>-F519*SIN($AB$1*N519)+G519*COS($AB$1*N519)</f>
        <v>0</v>
      </c>
      <c r="T519">
        <f>-F519*COS($AB$1*M519)*COS(N519*$AB$1)-G519*COS($AB$1*M519)*SIN($AB$1*N519)-H519*SIN($AB$1*M519)</f>
        <v>0</v>
      </c>
      <c r="W519">
        <f t="shared" si="15"/>
        <v>0</v>
      </c>
    </row>
    <row r="520" spans="1:23">
      <c r="A520" t="s">
        <v>2285</v>
      </c>
      <c r="I520" t="s">
        <v>1685</v>
      </c>
      <c r="J520" s="36">
        <v>0.17</v>
      </c>
      <c r="K520" s="5" t="str">
        <f>RIGHTB(B520,1)</f>
        <v/>
      </c>
      <c r="L520" s="5" t="str">
        <f>RIGHTB(C520,1)</f>
        <v/>
      </c>
      <c r="M520" s="6" t="str">
        <f>IF(AND(K520="S",LEN(B520)&gt;4),-LEFT(B520,4),IF(AND(K520="S",LEN(B520)=4),-LEFT(B520,3),IF(AND(K520="N",LEN(B520)=4),LEFT(B520,3),LEFT(B520,4))))</f>
        <v/>
      </c>
      <c r="N520" s="6" t="b">
        <f>IF(AND(L520="W",LEN(C520)=6),-LEFT(C520,5), IF(AND(L520="W",LEN(C520)=5),-LEFT(C520,4), IF(AND(L520="W",LEN(C520)=4), -LEFT(C520,3), IF(AND(L520="E", LEN(C520)=6),LEFT(C520,5), IF(AND(L520="E",LEN(C520)=5), LEFT(C520,4), IF(AND(L520="E",LEN(C520)=4),LEFT(C520,3) ))))))</f>
        <v>0</v>
      </c>
      <c r="O520">
        <f>(F520^2+G520^2+H520^2)^0.5</f>
        <v>0</v>
      </c>
      <c r="P520" t="e">
        <f>ATAN((R520^2+S520^2)^0.5/T520)/$AB$1</f>
        <v>#VALUE!</v>
      </c>
      <c r="Q520" t="e">
        <f>ATAN2(R520,S520)/$AB$1+180</f>
        <v>#VALUE!</v>
      </c>
      <c r="R520" t="e">
        <f>-F520*SIN(M520*$AB$1)*COS(N520*$AB$1)-G520*SIN($AB$1*M520)*SIN($AB$1*N520)+H520*COS($AB$1*M520)</f>
        <v>#VALUE!</v>
      </c>
      <c r="S520">
        <f>-F520*SIN($AB$1*N520)+G520*COS($AB$1*N520)</f>
        <v>0</v>
      </c>
      <c r="T520" t="e">
        <f>-F520*COS($AB$1*M520)*COS(N520*$AB$1)-G520*COS($AB$1*M520)*SIN($AB$1*N520)-H520*SIN($AB$1*M520)</f>
        <v>#VALUE!</v>
      </c>
      <c r="W520">
        <f t="shared" si="15"/>
        <v>0</v>
      </c>
    </row>
    <row r="521" spans="1:23">
      <c r="A521" t="s">
        <v>2119</v>
      </c>
      <c r="B521" t="s">
        <v>121</v>
      </c>
      <c r="C521" t="s">
        <v>122</v>
      </c>
      <c r="I521" t="s">
        <v>1685</v>
      </c>
      <c r="J521" s="36">
        <v>0.17</v>
      </c>
      <c r="K521" s="5" t="str">
        <f>RIGHTB(B521,1)</f>
        <v>S</v>
      </c>
      <c r="L521" s="5" t="str">
        <f>RIGHTB(C521,1)</f>
        <v>E</v>
      </c>
      <c r="M521" s="6">
        <f>IF(AND(K521="S",LEN(B521)&gt;4),-LEFT(B521,4),IF(AND(K521="S",LEN(B521)=4),-LEFT(B521,3),IF(AND(K521="N",LEN(B521)=4),LEFT(B521,3),LEFT(B521,4))))</f>
        <v>-18.899999999999999</v>
      </c>
      <c r="N521" s="6" t="str">
        <f>IF(AND(L521="W",LEN(C521)=6),-LEFT(C521,5), IF(AND(L521="W",LEN(C521)=5),-LEFT(C521,4), IF(AND(L521="W",LEN(C521)=4), -LEFT(C521,3), IF(AND(L521="E", LEN(C521)=6),LEFT(C521,5), IF(AND(L521="E",LEN(C521)=5), LEFT(C521,4), IF(AND(L521="E",LEN(C521)=4),LEFT(C521,3) ))))))</f>
        <v>105.2</v>
      </c>
      <c r="O521">
        <f>(F521^2+G521^2+H521^2)^0.5</f>
        <v>0</v>
      </c>
      <c r="P521" t="e">
        <f>ATAN((R521^2+S521^2)^0.5/T521)/$AB$1</f>
        <v>#DIV/0!</v>
      </c>
      <c r="Q521" t="e">
        <f>ATAN2(R521,S521)/$AB$1+180</f>
        <v>#DIV/0!</v>
      </c>
      <c r="R521">
        <f>-F521*SIN(M521*$AB$1)*COS(N521*$AB$1)-G521*SIN($AB$1*M521)*SIN($AB$1*N521)+H521*COS($AB$1*M521)</f>
        <v>0</v>
      </c>
      <c r="S521">
        <f>-F521*SIN($AB$1*N521)+G521*COS($AB$1*N521)</f>
        <v>0</v>
      </c>
      <c r="T521">
        <f>-F521*COS($AB$1*M521)*COS(N521*$AB$1)-G521*COS($AB$1*M521)*SIN($AB$1*N521)-H521*SIN($AB$1*M521)</f>
        <v>0</v>
      </c>
      <c r="W521">
        <f t="shared" si="15"/>
        <v>0</v>
      </c>
    </row>
    <row r="522" spans="1:23">
      <c r="A522" t="s">
        <v>2058</v>
      </c>
      <c r="B522" t="s">
        <v>935</v>
      </c>
      <c r="C522" t="s">
        <v>936</v>
      </c>
      <c r="I522" t="s">
        <v>1874</v>
      </c>
      <c r="J522" s="36">
        <v>0.17</v>
      </c>
      <c r="K522" s="5" t="str">
        <f>RIGHTB(B522,1)</f>
        <v>S</v>
      </c>
      <c r="L522" s="5" t="str">
        <f>RIGHTB(C522,1)</f>
        <v>W</v>
      </c>
      <c r="M522" s="6">
        <f>IF(AND(K522="S",LEN(B522)&gt;4),-LEFT(B522,4),IF(AND(K522="S",LEN(B522)=4),-LEFT(B522,3),IF(AND(K522="N",LEN(B522)=4),LEFT(B522,3),LEFT(B522,4))))</f>
        <v>-33.9</v>
      </c>
      <c r="N522" s="6">
        <f>IF(AND(L522="W",LEN(C522)=6),-LEFT(C522,5), IF(AND(L522="W",LEN(C522)=5),-LEFT(C522,4), IF(AND(L522="W",LEN(C522)=4), -LEFT(C522,3), IF(AND(L522="E", LEN(C522)=6),LEFT(C522,5), IF(AND(L522="E",LEN(C522)=5), LEFT(C522,4), IF(AND(L522="E",LEN(C522)=4),LEFT(C522,3) ))))))</f>
        <v>-115.9</v>
      </c>
      <c r="O522">
        <f>(F522^2+G522^2+H522^2)^0.5</f>
        <v>0</v>
      </c>
      <c r="P522" t="e">
        <f>ATAN((R522^2+S522^2)^0.5/T522)/$AB$1</f>
        <v>#DIV/0!</v>
      </c>
      <c r="Q522" t="e">
        <f>ATAN2(R522,S522)/$AB$1+180</f>
        <v>#DIV/0!</v>
      </c>
      <c r="R522">
        <f>-F522*SIN(M522*$AB$1)*COS(N522*$AB$1)-G522*SIN($AB$1*M522)*SIN($AB$1*N522)+H522*COS($AB$1*M522)</f>
        <v>0</v>
      </c>
      <c r="S522">
        <f>-F522*SIN($AB$1*N522)+G522*COS($AB$1*N522)</f>
        <v>0</v>
      </c>
      <c r="T522">
        <f>-F522*COS($AB$1*M522)*COS(N522*$AB$1)-G522*COS($AB$1*M522)*SIN($AB$1*N522)-H522*SIN($AB$1*M522)</f>
        <v>0</v>
      </c>
      <c r="W522">
        <f t="shared" si="15"/>
        <v>0</v>
      </c>
    </row>
    <row r="523" spans="1:23">
      <c r="A523" t="s">
        <v>1591</v>
      </c>
      <c r="B523" t="s">
        <v>190</v>
      </c>
      <c r="C523" t="s">
        <v>191</v>
      </c>
      <c r="D523">
        <v>37</v>
      </c>
      <c r="E523">
        <v>17.3</v>
      </c>
      <c r="F523">
        <v>-16.2</v>
      </c>
      <c r="G523">
        <v>-5.8</v>
      </c>
      <c r="H523">
        <v>1.4</v>
      </c>
      <c r="I523" t="s">
        <v>1685</v>
      </c>
      <c r="J523" s="36">
        <v>0.17</v>
      </c>
      <c r="K523" s="5" t="str">
        <f>RIGHTB(B523,1)</f>
        <v>S</v>
      </c>
      <c r="L523" s="5" t="str">
        <f>RIGHTB(C523,1)</f>
        <v>W</v>
      </c>
      <c r="M523" s="6">
        <f>IF(AND(K523="S",LEN(B523)&gt;4),-LEFT(B523,4),IF(AND(K523="S",LEN(B523)=4),-LEFT(B523,3),IF(AND(K523="N",LEN(B523)=4),LEFT(B523,3),LEFT(B523,4))))</f>
        <v>-21.5</v>
      </c>
      <c r="N523" s="6">
        <f>IF(AND(L523="W",LEN(C523)=6),-LEFT(C523,5), IF(AND(L523="W",LEN(C523)=5),-LEFT(C523,4), IF(AND(L523="W",LEN(C523)=4), -LEFT(C523,3), IF(AND(L523="E", LEN(C523)=6),LEFT(C523,5), IF(AND(L523="E",LEN(C523)=5), LEFT(C523,4), IF(AND(L523="E",LEN(C523)=4),LEFT(C523,3) ))))))</f>
        <v>-29.3</v>
      </c>
      <c r="O523">
        <f>(F523^2+G523^2+H523^2)^0.5</f>
        <v>17.263835031649254</v>
      </c>
      <c r="P523">
        <f>ATAN((R523^2+S523^2)^0.5/T523)/$AB$1</f>
        <v>50.347000790897717</v>
      </c>
      <c r="Q523">
        <f>ATAN2(R523,S523)/$AB$1+180</f>
        <v>77.685341247942745</v>
      </c>
      <c r="R523">
        <f>-F523*SIN(M523*$AB$1)*COS(N523*$AB$1)-G523*SIN($AB$1*M523)*SIN($AB$1*N523)+H523*COS($AB$1*M523)</f>
        <v>-2.8348858669234422</v>
      </c>
      <c r="S523">
        <f>-F523*SIN($AB$1*N523)+G523*COS($AB$1*N523)</f>
        <v>-12.985997498272603</v>
      </c>
      <c r="T523">
        <f>-F523*COS($AB$1*M523)*COS(N523*$AB$1)-G523*COS($AB$1*M523)*SIN($AB$1*N523)-H523*SIN($AB$1*M523)</f>
        <v>11.016682399723402</v>
      </c>
      <c r="W523">
        <f t="shared" si="15"/>
        <v>1</v>
      </c>
    </row>
    <row r="524" spans="1:23">
      <c r="A524" t="s">
        <v>1978</v>
      </c>
      <c r="B524" t="s">
        <v>1979</v>
      </c>
      <c r="C524" t="s">
        <v>1980</v>
      </c>
      <c r="I524" t="s">
        <v>1981</v>
      </c>
      <c r="J524" s="36">
        <v>0.17</v>
      </c>
      <c r="K524" s="5" t="str">
        <f>RIGHTB(B524,1)</f>
        <v>N</v>
      </c>
      <c r="L524" s="5" t="str">
        <f>RIGHTB(C524,1)</f>
        <v>E</v>
      </c>
      <c r="M524" s="6" t="str">
        <f>IF(AND(K524="S",LEN(B524)&gt;4),-LEFT(B524,4),IF(AND(K524="S",LEN(B524)=4),-LEFT(B524,3),IF(AND(K524="N",LEN(B524)=4),LEFT(B524,3),LEFT(B524,4))))</f>
        <v>3.1</v>
      </c>
      <c r="N524" s="6" t="str">
        <f>IF(AND(L524="W",LEN(C524)=6),-LEFT(C524,5), IF(AND(L524="W",LEN(C524)=5),-LEFT(C524,4), IF(AND(L524="W",LEN(C524)=4), -LEFT(C524,3), IF(AND(L524="E", LEN(C524)=6),LEFT(C524,5), IF(AND(L524="E",LEN(C524)=5), LEFT(C524,4), IF(AND(L524="E",LEN(C524)=4),LEFT(C524,3) ))))))</f>
        <v>117.9</v>
      </c>
      <c r="O524">
        <f>(F524^2+G524^2+H524^2)^0.5</f>
        <v>0</v>
      </c>
      <c r="P524" t="e">
        <f>ATAN((R524^2+S524^2)^0.5/T524)/$AB$1</f>
        <v>#DIV/0!</v>
      </c>
      <c r="Q524" t="e">
        <f>ATAN2(R524,S524)/$AB$1+180</f>
        <v>#DIV/0!</v>
      </c>
      <c r="R524">
        <f>-F524*SIN(M524*$AB$1)*COS(N524*$AB$1)-G524*SIN($AB$1*M524)*SIN($AB$1*N524)+H524*COS($AB$1*M524)</f>
        <v>0</v>
      </c>
      <c r="S524">
        <f>-F524*SIN($AB$1*N524)+G524*COS($AB$1*N524)</f>
        <v>0</v>
      </c>
      <c r="T524">
        <f>-F524*COS($AB$1*M524)*COS(N524*$AB$1)-G524*COS($AB$1*M524)*SIN($AB$1*N524)-H524*SIN($AB$1*M524)</f>
        <v>0</v>
      </c>
      <c r="W524">
        <f t="shared" si="15"/>
        <v>0</v>
      </c>
    </row>
    <row r="525" spans="1:23">
      <c r="A525" t="s">
        <v>1873</v>
      </c>
      <c r="B525" t="s">
        <v>569</v>
      </c>
      <c r="C525" t="s">
        <v>657</v>
      </c>
      <c r="D525">
        <v>40.700000000000003</v>
      </c>
      <c r="E525">
        <v>12.5</v>
      </c>
      <c r="F525">
        <v>-11</v>
      </c>
      <c r="G525">
        <v>2.5</v>
      </c>
      <c r="H525">
        <v>-5.5</v>
      </c>
      <c r="I525" t="s">
        <v>1874</v>
      </c>
      <c r="J525" s="36">
        <v>0.17</v>
      </c>
      <c r="K525" s="5" t="str">
        <f>RIGHTB(B525,1)</f>
        <v>S</v>
      </c>
      <c r="L525" s="5" t="str">
        <f>RIGHTB(C525,1)</f>
        <v>E</v>
      </c>
      <c r="M525" s="6">
        <f>IF(AND(K525="S",LEN(B525)&gt;4),-LEFT(B525,4),IF(AND(K525="S",LEN(B525)=4),-LEFT(B525,3),IF(AND(K525="N",LEN(B525)=4),LEFT(B525,3),LEFT(B525,4))))</f>
        <v>-34.299999999999997</v>
      </c>
      <c r="N525" s="6" t="str">
        <f>IF(AND(L525="W",LEN(C525)=6),-LEFT(C525,5), IF(AND(L525="W",LEN(C525)=5),-LEFT(C525,4), IF(AND(L525="W",LEN(C525)=4), -LEFT(C525,3), IF(AND(L525="E", LEN(C525)=6),LEFT(C525,5), IF(AND(L525="E",LEN(C525)=5), LEFT(C525,4), IF(AND(L525="E",LEN(C525)=4),LEFT(C525,3) ))))))</f>
        <v>44.9</v>
      </c>
      <c r="O525">
        <f>(F525^2+G525^2+H525^2)^0.5</f>
        <v>12.549900398011133</v>
      </c>
      <c r="P525">
        <f>ATAN((R525^2+S525^2)^0.5/T525)/$AB$1</f>
        <v>81.386625770953117</v>
      </c>
      <c r="Q525">
        <f>ATAN2(R525,S525)/$AB$1+180</f>
        <v>309.78339401472704</v>
      </c>
      <c r="R525">
        <f>-F525*SIN(M525*$AB$1)*COS(N525*$AB$1)-G525*SIN($AB$1*M525)*SIN($AB$1*N525)+H525*COS($AB$1*M525)</f>
        <v>-7.9399455272479393</v>
      </c>
      <c r="S525">
        <f>-F525*SIN($AB$1*N525)+G525*COS($AB$1*N525)</f>
        <v>9.5354368716418154</v>
      </c>
      <c r="T525">
        <f>-F525*COS($AB$1*M525)*COS(N525*$AB$1)-G525*COS($AB$1*M525)*SIN($AB$1*N525)-H525*SIN($AB$1*M525)</f>
        <v>1.8795501300229254</v>
      </c>
      <c r="W525">
        <f t="shared" si="15"/>
        <v>1</v>
      </c>
    </row>
    <row r="526" spans="1:23">
      <c r="A526" t="s">
        <v>1682</v>
      </c>
      <c r="B526" t="s">
        <v>1683</v>
      </c>
      <c r="C526" t="s">
        <v>1684</v>
      </c>
      <c r="D526">
        <v>23.8</v>
      </c>
      <c r="E526">
        <v>20.6</v>
      </c>
      <c r="F526">
        <v>-19.3</v>
      </c>
      <c r="G526">
        <v>-6.3</v>
      </c>
      <c r="H526">
        <v>3.6</v>
      </c>
      <c r="I526" t="s">
        <v>1685</v>
      </c>
      <c r="J526" s="36">
        <v>0.17</v>
      </c>
      <c r="K526" s="5" t="str">
        <f>RIGHTB(B526,1)</f>
        <v>S</v>
      </c>
      <c r="L526" s="5" t="str">
        <f>RIGHTB(C526,1)</f>
        <v>E</v>
      </c>
      <c r="M526" s="6">
        <f>IF(AND(K526="S",LEN(B526)&gt;4),-LEFT(B526,4),IF(AND(K526="S",LEN(B526)=4),-LEFT(B526,3),IF(AND(K526="N",LEN(B526)=4),LEFT(B526,3),LEFT(B526,4))))</f>
        <v>-8.1999999999999993</v>
      </c>
      <c r="N526" s="6" t="str">
        <f>IF(AND(L526="W",LEN(C526)=6),-LEFT(C526,5), IF(AND(L526="W",LEN(C526)=5),-LEFT(C526,4), IF(AND(L526="W",LEN(C526)=4), -LEFT(C526,3), IF(AND(L526="E", LEN(C526)=6),LEFT(C526,5), IF(AND(L526="E",LEN(C526)=5), LEFT(C526,4), IF(AND(L526="E",LEN(C526)=4),LEFT(C526,3) ))))))</f>
        <v>57.8</v>
      </c>
      <c r="O526">
        <f>(F526^2+G526^2+H526^2)^0.5</f>
        <v>20.618923347255549</v>
      </c>
      <c r="P526">
        <f>ATAN((R526^2+S526^2)^0.5/T526)/$AB$1</f>
        <v>39.240331913875778</v>
      </c>
      <c r="Q526">
        <f>ATAN2(R526,S526)/$AB$1+180</f>
        <v>264.12100199072142</v>
      </c>
      <c r="R526">
        <f>-F526*SIN(M526*$AB$1)*COS(N526*$AB$1)-G526*SIN($AB$1*M526)*SIN($AB$1*N526)+H526*COS($AB$1*M526)</f>
        <v>1.3359681700983259</v>
      </c>
      <c r="S526">
        <f>-F526*SIN($AB$1*N526)+G526*COS($AB$1*N526)</f>
        <v>12.974407566566136</v>
      </c>
      <c r="T526">
        <f>-F526*COS($AB$1*M526)*COS(N526*$AB$1)-G526*COS($AB$1*M526)*SIN($AB$1*N526)-H526*SIN($AB$1*M526)</f>
        <v>15.96934367296025</v>
      </c>
      <c r="W526">
        <f t="shared" si="15"/>
        <v>1</v>
      </c>
    </row>
    <row r="527" spans="1:23">
      <c r="A527" t="s">
        <v>2764</v>
      </c>
      <c r="B527" t="s">
        <v>1233</v>
      </c>
      <c r="C527" t="s">
        <v>1234</v>
      </c>
      <c r="I527" t="s">
        <v>1741</v>
      </c>
      <c r="J527" s="36">
        <v>0.16</v>
      </c>
      <c r="K527" s="5" t="str">
        <f>RIGHTB(B527,1)</f>
        <v>S</v>
      </c>
      <c r="L527" s="5" t="str">
        <f>RIGHTB(C527,1)</f>
        <v>E</v>
      </c>
      <c r="M527" s="6">
        <f>IF(AND(K527="S",LEN(B527)&gt;4),-LEFT(B527,4),IF(AND(K527="S",LEN(B527)=4),-LEFT(B527,3),IF(AND(K527="N",LEN(B527)=4),LEFT(B527,3),LEFT(B527,4))))</f>
        <v>-42.2</v>
      </c>
      <c r="N527" s="6" t="str">
        <f>IF(AND(L527="W",LEN(C527)=6),-LEFT(C527,5), IF(AND(L527="W",LEN(C527)=5),-LEFT(C527,4), IF(AND(L527="W",LEN(C527)=4), -LEFT(C527,3), IF(AND(L527="E", LEN(C527)=6),LEFT(C527,5), IF(AND(L527="E",LEN(C527)=5), LEFT(C527,4), IF(AND(L527="E",LEN(C527)=4),LEFT(C527,3) ))))))</f>
        <v>27.6</v>
      </c>
      <c r="O527">
        <f>(F527^2+G527^2+H527^2)^0.5</f>
        <v>0</v>
      </c>
      <c r="P527" t="e">
        <f>ATAN((R527^2+S527^2)^0.5/T527)/$AB$1</f>
        <v>#DIV/0!</v>
      </c>
      <c r="Q527" t="e">
        <f>ATAN2(R527,S527)/$AB$1+180</f>
        <v>#DIV/0!</v>
      </c>
      <c r="R527">
        <f>-F527*SIN(M527*$AB$1)*COS(N527*$AB$1)-G527*SIN($AB$1*M527)*SIN($AB$1*N527)+H527*COS($AB$1*M527)</f>
        <v>0</v>
      </c>
      <c r="S527">
        <f>-F527*SIN($AB$1*N527)+G527*COS($AB$1*N527)</f>
        <v>0</v>
      </c>
      <c r="T527">
        <f>-F527*COS($AB$1*M527)*COS(N527*$AB$1)-G527*COS($AB$1*M527)*SIN($AB$1*N527)-H527*SIN($AB$1*M527)</f>
        <v>0</v>
      </c>
      <c r="W527">
        <f t="shared" si="15"/>
        <v>0</v>
      </c>
    </row>
    <row r="528" spans="1:23">
      <c r="A528" t="s">
        <v>2763</v>
      </c>
      <c r="I528" t="s">
        <v>1741</v>
      </c>
      <c r="J528" s="36">
        <v>0.16</v>
      </c>
      <c r="K528" s="5" t="str">
        <f>RIGHTB(B528,1)</f>
        <v/>
      </c>
      <c r="L528" s="5" t="str">
        <f>RIGHTB(C528,1)</f>
        <v/>
      </c>
      <c r="M528" s="6" t="str">
        <f>IF(AND(K528="S",LEN(B528)&gt;4),-LEFT(B528,4),IF(AND(K528="S",LEN(B528)=4),-LEFT(B528,3),IF(AND(K528="N",LEN(B528)=4),LEFT(B528,3),LEFT(B528,4))))</f>
        <v/>
      </c>
      <c r="N528" s="6" t="b">
        <f>IF(AND(L528="W",LEN(C528)=6),-LEFT(C528,5), IF(AND(L528="W",LEN(C528)=5),-LEFT(C528,4), IF(AND(L528="W",LEN(C528)=4), -LEFT(C528,3), IF(AND(L528="E", LEN(C528)=6),LEFT(C528,5), IF(AND(L528="E",LEN(C528)=5), LEFT(C528,4), IF(AND(L528="E",LEN(C528)=4),LEFT(C528,3) ))))))</f>
        <v>0</v>
      </c>
      <c r="O528">
        <f>(F528^2+G528^2+H528^2)^0.5</f>
        <v>0</v>
      </c>
      <c r="P528" t="e">
        <f>ATAN((R528^2+S528^2)^0.5/T528)/$AB$1</f>
        <v>#VALUE!</v>
      </c>
      <c r="Q528" t="e">
        <f>ATAN2(R528,S528)/$AB$1+180</f>
        <v>#VALUE!</v>
      </c>
      <c r="R528" t="e">
        <f>-F528*SIN(M528*$AB$1)*COS(N528*$AB$1)-G528*SIN($AB$1*M528)*SIN($AB$1*N528)+H528*COS($AB$1*M528)</f>
        <v>#VALUE!</v>
      </c>
      <c r="S528">
        <f>-F528*SIN($AB$1*N528)+G528*COS($AB$1*N528)</f>
        <v>0</v>
      </c>
      <c r="T528" t="e">
        <f>-F528*COS($AB$1*M528)*COS(N528*$AB$1)-G528*COS($AB$1*M528)*SIN($AB$1*N528)-H528*SIN($AB$1*M528)</f>
        <v>#VALUE!</v>
      </c>
      <c r="W528">
        <f t="shared" si="15"/>
        <v>0</v>
      </c>
    </row>
    <row r="529" spans="1:23">
      <c r="A529" t="s">
        <v>2735</v>
      </c>
      <c r="B529" t="s">
        <v>1218</v>
      </c>
      <c r="C529" t="s">
        <v>1219</v>
      </c>
      <c r="I529" t="s">
        <v>1741</v>
      </c>
      <c r="J529" s="36">
        <v>0.16</v>
      </c>
      <c r="K529" s="5" t="str">
        <f>RIGHTB(B529,1)</f>
        <v>N</v>
      </c>
      <c r="L529" s="5" t="str">
        <f>RIGHTB(C529,1)</f>
        <v>W</v>
      </c>
      <c r="M529" s="6" t="str">
        <f>IF(AND(K529="S",LEN(B529)&gt;4),-LEFT(B529,4),IF(AND(K529="S",LEN(B529)=4),-LEFT(B529,3),IF(AND(K529="N",LEN(B529)=4),LEFT(B529,3),LEFT(B529,4))))</f>
        <v>76.0</v>
      </c>
      <c r="N529" s="6">
        <f>IF(AND(L529="W",LEN(C529)=6),-LEFT(C529,5), IF(AND(L529="W",LEN(C529)=5),-LEFT(C529,4), IF(AND(L529="W",LEN(C529)=4), -LEFT(C529,3), IF(AND(L529="E", LEN(C529)=6),LEFT(C529,5), IF(AND(L529="E",LEN(C529)=5), LEFT(C529,4), IF(AND(L529="E",LEN(C529)=4),LEFT(C529,3) ))))))</f>
        <v>-127</v>
      </c>
      <c r="O529">
        <f>(F529^2+G529^2+H529^2)^0.5</f>
        <v>0</v>
      </c>
      <c r="P529" t="e">
        <f>ATAN((R529^2+S529^2)^0.5/T529)/$AB$1</f>
        <v>#DIV/0!</v>
      </c>
      <c r="Q529" t="e">
        <f>ATAN2(R529,S529)/$AB$1+180</f>
        <v>#DIV/0!</v>
      </c>
      <c r="R529">
        <f>-F529*SIN(M529*$AB$1)*COS(N529*$AB$1)-G529*SIN($AB$1*M529)*SIN($AB$1*N529)+H529*COS($AB$1*M529)</f>
        <v>0</v>
      </c>
      <c r="S529">
        <f>-F529*SIN($AB$1*N529)+G529*COS($AB$1*N529)</f>
        <v>0</v>
      </c>
      <c r="T529">
        <f>-F529*COS($AB$1*M529)*COS(N529*$AB$1)-G529*COS($AB$1*M529)*SIN($AB$1*N529)-H529*SIN($AB$1*M529)</f>
        <v>0</v>
      </c>
      <c r="W529">
        <f t="shared" si="15"/>
        <v>0</v>
      </c>
    </row>
    <row r="530" spans="1:23">
      <c r="A530" t="s">
        <v>2724</v>
      </c>
      <c r="B530" t="s">
        <v>1192</v>
      </c>
      <c r="C530" t="s">
        <v>1084</v>
      </c>
      <c r="I530" t="s">
        <v>1741</v>
      </c>
      <c r="J530" s="36">
        <v>0.16</v>
      </c>
      <c r="K530" s="5" t="str">
        <f>RIGHTB(B530,1)</f>
        <v>N</v>
      </c>
      <c r="L530" s="5" t="str">
        <f>RIGHTB(C530,1)</f>
        <v>E</v>
      </c>
      <c r="M530" s="6" t="str">
        <f>IF(AND(K530="S",LEN(B530)&gt;4),-LEFT(B530,4),IF(AND(K530="S",LEN(B530)=4),-LEFT(B530,3),IF(AND(K530="N",LEN(B530)=4),LEFT(B530,3),LEFT(B530,4))))</f>
        <v>31.8</v>
      </c>
      <c r="N530" s="6" t="str">
        <f>IF(AND(L530="W",LEN(C530)=6),-LEFT(C530,5), IF(AND(L530="W",LEN(C530)=5),-LEFT(C530,4), IF(AND(L530="W",LEN(C530)=4), -LEFT(C530,3), IF(AND(L530="E", LEN(C530)=6),LEFT(C530,5), IF(AND(L530="E",LEN(C530)=5), LEFT(C530,4), IF(AND(L530="E",LEN(C530)=4),LEFT(C530,3) ))))))</f>
        <v>111.4</v>
      </c>
      <c r="O530">
        <f>(F530^2+G530^2+H530^2)^0.5</f>
        <v>0</v>
      </c>
      <c r="P530" t="e">
        <f>ATAN((R530^2+S530^2)^0.5/T530)/$AB$1</f>
        <v>#DIV/0!</v>
      </c>
      <c r="Q530" t="e">
        <f>ATAN2(R530,S530)/$AB$1+180</f>
        <v>#DIV/0!</v>
      </c>
      <c r="R530">
        <f>-F530*SIN(M530*$AB$1)*COS(N530*$AB$1)-G530*SIN($AB$1*M530)*SIN($AB$1*N530)+H530*COS($AB$1*M530)</f>
        <v>0</v>
      </c>
      <c r="S530">
        <f>-F530*SIN($AB$1*N530)+G530*COS($AB$1*N530)</f>
        <v>0</v>
      </c>
      <c r="T530">
        <f>-F530*COS($AB$1*M530)*COS(N530*$AB$1)-G530*COS($AB$1*M530)*SIN($AB$1*N530)-H530*SIN($AB$1*M530)</f>
        <v>0</v>
      </c>
      <c r="W530">
        <f t="shared" si="15"/>
        <v>0</v>
      </c>
    </row>
    <row r="531" spans="1:23">
      <c r="A531" t="s">
        <v>2706</v>
      </c>
      <c r="I531" t="s">
        <v>1781</v>
      </c>
      <c r="J531" s="36">
        <v>0.16</v>
      </c>
      <c r="K531" s="5" t="str">
        <f>RIGHTB(B531,1)</f>
        <v/>
      </c>
      <c r="L531" s="5" t="str">
        <f>RIGHTB(C531,1)</f>
        <v/>
      </c>
      <c r="M531" s="6" t="str">
        <f>IF(AND(K531="S",LEN(B531)&gt;4),-LEFT(B531,4),IF(AND(K531="S",LEN(B531)=4),-LEFT(B531,3),IF(AND(K531="N",LEN(B531)=4),LEFT(B531,3),LEFT(B531,4))))</f>
        <v/>
      </c>
      <c r="N531" s="6" t="b">
        <f>IF(AND(L531="W",LEN(C531)=6),-LEFT(C531,5), IF(AND(L531="W",LEN(C531)=5),-LEFT(C531,4), IF(AND(L531="W",LEN(C531)=4), -LEFT(C531,3), IF(AND(L531="E", LEN(C531)=6),LEFT(C531,5), IF(AND(L531="E",LEN(C531)=5), LEFT(C531,4), IF(AND(L531="E",LEN(C531)=4),LEFT(C531,3) ))))))</f>
        <v>0</v>
      </c>
      <c r="O531">
        <f>(F531^2+G531^2+H531^2)^0.5</f>
        <v>0</v>
      </c>
      <c r="P531" t="e">
        <f>ATAN((R531^2+S531^2)^0.5/T531)/$AB$1</f>
        <v>#VALUE!</v>
      </c>
      <c r="Q531" t="e">
        <f>ATAN2(R531,S531)/$AB$1+180</f>
        <v>#VALUE!</v>
      </c>
      <c r="R531" t="e">
        <f>-F531*SIN(M531*$AB$1)*COS(N531*$AB$1)-G531*SIN($AB$1*M531)*SIN($AB$1*N531)+H531*COS($AB$1*M531)</f>
        <v>#VALUE!</v>
      </c>
      <c r="S531">
        <f>-F531*SIN($AB$1*N531)+G531*COS($AB$1*N531)</f>
        <v>0</v>
      </c>
      <c r="T531" t="e">
        <f>-F531*COS($AB$1*M531)*COS(N531*$AB$1)-G531*COS($AB$1*M531)*SIN($AB$1*N531)-H531*SIN($AB$1*M531)</f>
        <v>#VALUE!</v>
      </c>
      <c r="W531">
        <f t="shared" si="15"/>
        <v>0</v>
      </c>
    </row>
    <row r="532" spans="1:23">
      <c r="A532" t="s">
        <v>2688</v>
      </c>
      <c r="I532" t="s">
        <v>1741</v>
      </c>
      <c r="J532" s="36">
        <v>0.16</v>
      </c>
      <c r="K532" s="5" t="str">
        <f>RIGHTB(B532,1)</f>
        <v/>
      </c>
      <c r="L532" s="5" t="str">
        <f>RIGHTB(C532,1)</f>
        <v/>
      </c>
      <c r="M532" s="6" t="str">
        <f>IF(AND(K532="S",LEN(B532)&gt;4),-LEFT(B532,4),IF(AND(K532="S",LEN(B532)=4),-LEFT(B532,3),IF(AND(K532="N",LEN(B532)=4),LEFT(B532,3),LEFT(B532,4))))</f>
        <v/>
      </c>
      <c r="N532" s="6" t="b">
        <f>IF(AND(L532="W",LEN(C532)=6),-LEFT(C532,5), IF(AND(L532="W",LEN(C532)=5),-LEFT(C532,4), IF(AND(L532="W",LEN(C532)=4), -LEFT(C532,3), IF(AND(L532="E", LEN(C532)=6),LEFT(C532,5), IF(AND(L532="E",LEN(C532)=5), LEFT(C532,4), IF(AND(L532="E",LEN(C532)=4),LEFT(C532,3) ))))))</f>
        <v>0</v>
      </c>
      <c r="O532">
        <f>(F532^2+G532^2+H532^2)^0.5</f>
        <v>0</v>
      </c>
      <c r="P532" t="e">
        <f>ATAN((R532^2+S532^2)^0.5/T532)/$AB$1</f>
        <v>#VALUE!</v>
      </c>
      <c r="Q532" t="e">
        <f>ATAN2(R532,S532)/$AB$1+180</f>
        <v>#VALUE!</v>
      </c>
      <c r="R532" t="e">
        <f>-F532*SIN(M532*$AB$1)*COS(N532*$AB$1)-G532*SIN($AB$1*M532)*SIN($AB$1*N532)+H532*COS($AB$1*M532)</f>
        <v>#VALUE!</v>
      </c>
      <c r="S532">
        <f>-F532*SIN($AB$1*N532)+G532*COS($AB$1*N532)</f>
        <v>0</v>
      </c>
      <c r="T532" t="e">
        <f>-F532*COS($AB$1*M532)*COS(N532*$AB$1)-G532*COS($AB$1*M532)*SIN($AB$1*N532)-H532*SIN($AB$1*M532)</f>
        <v>#VALUE!</v>
      </c>
      <c r="W532">
        <f t="shared" si="15"/>
        <v>0</v>
      </c>
    </row>
    <row r="533" spans="1:23">
      <c r="A533" t="s">
        <v>2622</v>
      </c>
      <c r="I533" t="s">
        <v>1781</v>
      </c>
      <c r="J533" s="36">
        <v>0.16</v>
      </c>
      <c r="K533" s="5" t="str">
        <f>RIGHTB(B533,1)</f>
        <v/>
      </c>
      <c r="L533" s="5" t="str">
        <f>RIGHTB(C533,1)</f>
        <v/>
      </c>
      <c r="M533" s="6" t="str">
        <f>IF(AND(K533="S",LEN(B533)&gt;4),-LEFT(B533,4),IF(AND(K533="S",LEN(B533)=4),-LEFT(B533,3),IF(AND(K533="N",LEN(B533)=4),LEFT(B533,3),LEFT(B533,4))))</f>
        <v/>
      </c>
      <c r="N533" s="6" t="b">
        <f>IF(AND(L533="W",LEN(C533)=6),-LEFT(C533,5), IF(AND(L533="W",LEN(C533)=5),-LEFT(C533,4), IF(AND(L533="W",LEN(C533)=4), -LEFT(C533,3), IF(AND(L533="E", LEN(C533)=6),LEFT(C533,5), IF(AND(L533="E",LEN(C533)=5), LEFT(C533,4), IF(AND(L533="E",LEN(C533)=4),LEFT(C533,3) ))))))</f>
        <v>0</v>
      </c>
      <c r="O533">
        <f>(F533^2+G533^2+H533^2)^0.5</f>
        <v>0</v>
      </c>
      <c r="P533" t="e">
        <f>ATAN((R533^2+S533^2)^0.5/T533)/$AB$1</f>
        <v>#VALUE!</v>
      </c>
      <c r="Q533" t="e">
        <f>ATAN2(R533,S533)/$AB$1+180</f>
        <v>#VALUE!</v>
      </c>
      <c r="R533" t="e">
        <f>-F533*SIN(M533*$AB$1)*COS(N533*$AB$1)-G533*SIN($AB$1*M533)*SIN($AB$1*N533)+H533*COS($AB$1*M533)</f>
        <v>#VALUE!</v>
      </c>
      <c r="S533">
        <f>-F533*SIN($AB$1*N533)+G533*COS($AB$1*N533)</f>
        <v>0</v>
      </c>
      <c r="T533" t="e">
        <f>-F533*COS($AB$1*M533)*COS(N533*$AB$1)-G533*COS($AB$1*M533)*SIN($AB$1*N533)-H533*SIN($AB$1*M533)</f>
        <v>#VALUE!</v>
      </c>
      <c r="W533">
        <f t="shared" si="15"/>
        <v>0</v>
      </c>
    </row>
    <row r="534" spans="1:23">
      <c r="A534" t="s">
        <v>2576</v>
      </c>
      <c r="I534" t="s">
        <v>1741</v>
      </c>
      <c r="J534" s="36">
        <v>0.16</v>
      </c>
      <c r="K534" s="5" t="str">
        <f>RIGHTB(B534,1)</f>
        <v/>
      </c>
      <c r="L534" s="5" t="str">
        <f>RIGHTB(C534,1)</f>
        <v/>
      </c>
      <c r="M534" s="6" t="str">
        <f>IF(AND(K534="S",LEN(B534)&gt;4),-LEFT(B534,4),IF(AND(K534="S",LEN(B534)=4),-LEFT(B534,3),IF(AND(K534="N",LEN(B534)=4),LEFT(B534,3),LEFT(B534,4))))</f>
        <v/>
      </c>
      <c r="N534" s="6" t="b">
        <f>IF(AND(L534="W",LEN(C534)=6),-LEFT(C534,5), IF(AND(L534="W",LEN(C534)=5),-LEFT(C534,4), IF(AND(L534="W",LEN(C534)=4), -LEFT(C534,3), IF(AND(L534="E", LEN(C534)=6),LEFT(C534,5), IF(AND(L534="E",LEN(C534)=5), LEFT(C534,4), IF(AND(L534="E",LEN(C534)=4),LEFT(C534,3) ))))))</f>
        <v>0</v>
      </c>
      <c r="O534">
        <f>(F534^2+G534^2+H534^2)^0.5</f>
        <v>0</v>
      </c>
      <c r="P534" t="e">
        <f>ATAN((R534^2+S534^2)^0.5/T534)/$AB$1</f>
        <v>#VALUE!</v>
      </c>
      <c r="Q534" t="e">
        <f>ATAN2(R534,S534)/$AB$1+180</f>
        <v>#VALUE!</v>
      </c>
      <c r="R534" t="e">
        <f>-F534*SIN(M534*$AB$1)*COS(N534*$AB$1)-G534*SIN($AB$1*M534)*SIN($AB$1*N534)+H534*COS($AB$1*M534)</f>
        <v>#VALUE!</v>
      </c>
      <c r="S534">
        <f>-F534*SIN($AB$1*N534)+G534*COS($AB$1*N534)</f>
        <v>0</v>
      </c>
      <c r="T534" t="e">
        <f>-F534*COS($AB$1*M534)*COS(N534*$AB$1)-G534*COS($AB$1*M534)*SIN($AB$1*N534)-H534*SIN($AB$1*M534)</f>
        <v>#VALUE!</v>
      </c>
      <c r="W534">
        <f t="shared" si="15"/>
        <v>0</v>
      </c>
    </row>
    <row r="535" spans="1:23">
      <c r="A535" t="s">
        <v>2523</v>
      </c>
      <c r="B535" t="s">
        <v>1073</v>
      </c>
      <c r="C535" t="s">
        <v>1074</v>
      </c>
      <c r="I535" t="s">
        <v>1781</v>
      </c>
      <c r="J535" s="36">
        <v>0.16</v>
      </c>
      <c r="K535" s="5" t="str">
        <f>RIGHTB(B535,1)</f>
        <v>S</v>
      </c>
      <c r="L535" s="5" t="str">
        <f>RIGHTB(C535,1)</f>
        <v>W</v>
      </c>
      <c r="M535" s="6">
        <f>IF(AND(K535="S",LEN(B535)&gt;4),-LEFT(B535,4),IF(AND(K535="S",LEN(B535)=4),-LEFT(B535,3),IF(AND(K535="N",LEN(B535)=4),LEFT(B535,3),LEFT(B535,4))))</f>
        <v>-4.3</v>
      </c>
      <c r="N535" s="6">
        <f>IF(AND(L535="W",LEN(C535)=6),-LEFT(C535,5), IF(AND(L535="W",LEN(C535)=5),-LEFT(C535,4), IF(AND(L535="W",LEN(C535)=4), -LEFT(C535,3), IF(AND(L535="E", LEN(C535)=6),LEFT(C535,5), IF(AND(L535="E",LEN(C535)=5), LEFT(C535,4), IF(AND(L535="E",LEN(C535)=4),LEFT(C535,3) ))))))</f>
        <v>-175.9</v>
      </c>
      <c r="O535">
        <f>(F535^2+G535^2+H535^2)^0.5</f>
        <v>0</v>
      </c>
      <c r="P535" t="e">
        <f>ATAN((R535^2+S535^2)^0.5/T535)/$AB$1</f>
        <v>#DIV/0!</v>
      </c>
      <c r="Q535" t="e">
        <f>ATAN2(R535,S535)/$AB$1+180</f>
        <v>#DIV/0!</v>
      </c>
      <c r="R535">
        <f>-F535*SIN(M535*$AB$1)*COS(N535*$AB$1)-G535*SIN($AB$1*M535)*SIN($AB$1*N535)+H535*COS($AB$1*M535)</f>
        <v>0</v>
      </c>
      <c r="S535">
        <f>-F535*SIN($AB$1*N535)+G535*COS($AB$1*N535)</f>
        <v>0</v>
      </c>
      <c r="T535">
        <f>-F535*COS($AB$1*M535)*COS(N535*$AB$1)-G535*COS($AB$1*M535)*SIN($AB$1*N535)-H535*SIN($AB$1*M535)</f>
        <v>0</v>
      </c>
      <c r="W535">
        <f t="shared" si="15"/>
        <v>0</v>
      </c>
    </row>
    <row r="536" spans="1:23">
      <c r="A536" t="s">
        <v>2458</v>
      </c>
      <c r="I536" t="s">
        <v>1781</v>
      </c>
      <c r="J536" s="36">
        <v>0.16</v>
      </c>
      <c r="K536" s="5" t="str">
        <f>RIGHTB(B536,1)</f>
        <v/>
      </c>
      <c r="L536" s="5" t="str">
        <f>RIGHTB(C536,1)</f>
        <v/>
      </c>
      <c r="M536" s="6" t="str">
        <f>IF(AND(K536="S",LEN(B536)&gt;4),-LEFT(B536,4),IF(AND(K536="S",LEN(B536)=4),-LEFT(B536,3),IF(AND(K536="N",LEN(B536)=4),LEFT(B536,3),LEFT(B536,4))))</f>
        <v/>
      </c>
      <c r="N536" s="6" t="b">
        <f>IF(AND(L536="W",LEN(C536)=6),-LEFT(C536,5), IF(AND(L536="W",LEN(C536)=5),-LEFT(C536,4), IF(AND(L536="W",LEN(C536)=4), -LEFT(C536,3), IF(AND(L536="E", LEN(C536)=6),LEFT(C536,5), IF(AND(L536="E",LEN(C536)=5), LEFT(C536,4), IF(AND(L536="E",LEN(C536)=4),LEFT(C536,3) ))))))</f>
        <v>0</v>
      </c>
      <c r="O536">
        <f>(F536^2+G536^2+H536^2)^0.5</f>
        <v>0</v>
      </c>
      <c r="P536" t="e">
        <f>ATAN((R536^2+S536^2)^0.5/T536)/$AB$1</f>
        <v>#VALUE!</v>
      </c>
      <c r="Q536" t="e">
        <f>ATAN2(R536,S536)/$AB$1+180</f>
        <v>#VALUE!</v>
      </c>
      <c r="R536" t="e">
        <f>-F536*SIN(M536*$AB$1)*COS(N536*$AB$1)-G536*SIN($AB$1*M536)*SIN($AB$1*N536)+H536*COS($AB$1*M536)</f>
        <v>#VALUE!</v>
      </c>
      <c r="S536">
        <f>-F536*SIN($AB$1*N536)+G536*COS($AB$1*N536)</f>
        <v>0</v>
      </c>
      <c r="T536" t="e">
        <f>-F536*COS($AB$1*M536)*COS(N536*$AB$1)-G536*COS($AB$1*M536)*SIN($AB$1*N536)-H536*SIN($AB$1*M536)</f>
        <v>#VALUE!</v>
      </c>
      <c r="W536">
        <f t="shared" si="15"/>
        <v>0</v>
      </c>
    </row>
    <row r="537" spans="1:23">
      <c r="A537" t="s">
        <v>2454</v>
      </c>
      <c r="I537" t="s">
        <v>1869</v>
      </c>
      <c r="J537" s="36">
        <v>0.16</v>
      </c>
      <c r="K537" s="5" t="str">
        <f>RIGHTB(B537,1)</f>
        <v/>
      </c>
      <c r="L537" s="5" t="str">
        <f>RIGHTB(C537,1)</f>
        <v/>
      </c>
      <c r="M537" s="6" t="str">
        <f>IF(AND(K537="S",LEN(B537)&gt;4),-LEFT(B537,4),IF(AND(K537="S",LEN(B537)=4),-LEFT(B537,3),IF(AND(K537="N",LEN(B537)=4),LEFT(B537,3),LEFT(B537,4))))</f>
        <v/>
      </c>
      <c r="N537" s="6" t="b">
        <f>IF(AND(L537="W",LEN(C537)=6),-LEFT(C537,5), IF(AND(L537="W",LEN(C537)=5),-LEFT(C537,4), IF(AND(L537="W",LEN(C537)=4), -LEFT(C537,3), IF(AND(L537="E", LEN(C537)=6),LEFT(C537,5), IF(AND(L537="E",LEN(C537)=5), LEFT(C537,4), IF(AND(L537="E",LEN(C537)=4),LEFT(C537,3) ))))))</f>
        <v>0</v>
      </c>
      <c r="O537">
        <f>(F537^2+G537^2+H537^2)^0.5</f>
        <v>0</v>
      </c>
      <c r="P537" t="e">
        <f>ATAN((R537^2+S537^2)^0.5/T537)/$AB$1</f>
        <v>#VALUE!</v>
      </c>
      <c r="Q537" t="e">
        <f>ATAN2(R537,S537)/$AB$1+180</f>
        <v>#VALUE!</v>
      </c>
      <c r="R537" t="e">
        <f>-F537*SIN(M537*$AB$1)*COS(N537*$AB$1)-G537*SIN($AB$1*M537)*SIN($AB$1*N537)+H537*COS($AB$1*M537)</f>
        <v>#VALUE!</v>
      </c>
      <c r="S537">
        <f>-F537*SIN($AB$1*N537)+G537*COS($AB$1*N537)</f>
        <v>0</v>
      </c>
      <c r="T537" t="e">
        <f>-F537*COS($AB$1*M537)*COS(N537*$AB$1)-G537*COS($AB$1*M537)*SIN($AB$1*N537)-H537*SIN($AB$1*M537)</f>
        <v>#VALUE!</v>
      </c>
      <c r="W537">
        <f t="shared" si="15"/>
        <v>0</v>
      </c>
    </row>
    <row r="538" spans="1:23">
      <c r="A538" t="s">
        <v>2350</v>
      </c>
      <c r="B538" t="s">
        <v>460</v>
      </c>
      <c r="C538" t="s">
        <v>110</v>
      </c>
      <c r="D538">
        <v>32.700000000000003</v>
      </c>
      <c r="I538" t="s">
        <v>1869</v>
      </c>
      <c r="J538" s="36">
        <v>0.16</v>
      </c>
      <c r="K538" s="5" t="str">
        <f>RIGHTB(B538,1)</f>
        <v>N</v>
      </c>
      <c r="L538" s="5" t="str">
        <f>RIGHTB(C538,1)</f>
        <v>E</v>
      </c>
      <c r="M538" s="6" t="str">
        <f>IF(AND(K538="S",LEN(B538)&gt;4),-LEFT(B538,4),IF(AND(K538="S",LEN(B538)=4),-LEFT(B538,3),IF(AND(K538="N",LEN(B538)=4),LEFT(B538,3),LEFT(B538,4))))</f>
        <v>4.9</v>
      </c>
      <c r="N538" s="6" t="str">
        <f>IF(AND(L538="W",LEN(C538)=6),-LEFT(C538,5), IF(AND(L538="W",LEN(C538)=5),-LEFT(C538,4), IF(AND(L538="W",LEN(C538)=4), -LEFT(C538,3), IF(AND(L538="E", LEN(C538)=6),LEFT(C538,5), IF(AND(L538="E",LEN(C538)=5), LEFT(C538,4), IF(AND(L538="E",LEN(C538)=4),LEFT(C538,3) ))))))</f>
        <v>49.6</v>
      </c>
      <c r="O538">
        <f>(F538^2+G538^2+H538^2)^0.5</f>
        <v>0</v>
      </c>
      <c r="P538" t="e">
        <f>ATAN((R538^2+S538^2)^0.5/T538)/$AB$1</f>
        <v>#DIV/0!</v>
      </c>
      <c r="Q538" t="e">
        <f>ATAN2(R538,S538)/$AB$1+180</f>
        <v>#DIV/0!</v>
      </c>
      <c r="R538">
        <f>-F538*SIN(M538*$AB$1)*COS(N538*$AB$1)-G538*SIN($AB$1*M538)*SIN($AB$1*N538)+H538*COS($AB$1*M538)</f>
        <v>0</v>
      </c>
      <c r="S538">
        <f>-F538*SIN($AB$1*N538)+G538*COS($AB$1*N538)</f>
        <v>0</v>
      </c>
      <c r="T538">
        <f>-F538*COS($AB$1*M538)*COS(N538*$AB$1)-G538*COS($AB$1*M538)*SIN($AB$1*N538)-H538*SIN($AB$1*M538)</f>
        <v>0</v>
      </c>
      <c r="W538">
        <f t="shared" si="15"/>
        <v>0</v>
      </c>
    </row>
    <row r="539" spans="1:23">
      <c r="A539" t="s">
        <v>2308</v>
      </c>
      <c r="B539" t="s">
        <v>406</v>
      </c>
      <c r="C539" t="s">
        <v>407</v>
      </c>
      <c r="D539">
        <v>35.200000000000003</v>
      </c>
      <c r="E539">
        <v>17</v>
      </c>
      <c r="F539">
        <v>16.7</v>
      </c>
      <c r="G539">
        <v>-2.1</v>
      </c>
      <c r="H539">
        <v>-2.2000000000000002</v>
      </c>
      <c r="I539" t="s">
        <v>1781</v>
      </c>
      <c r="J539" s="36">
        <v>0.16</v>
      </c>
      <c r="K539" s="5" t="str">
        <f>RIGHTB(B539,1)</f>
        <v>S</v>
      </c>
      <c r="L539" s="5" t="str">
        <f>RIGHTB(C539,1)</f>
        <v>W</v>
      </c>
      <c r="M539" s="6">
        <f>IF(AND(K539="S",LEN(B539)&gt;4),-LEFT(B539,4),IF(AND(K539="S",LEN(B539)=4),-LEFT(B539,3),IF(AND(K539="N",LEN(B539)=4),LEFT(B539,3),LEFT(B539,4))))</f>
        <v>-23.4</v>
      </c>
      <c r="N539" s="6">
        <f>IF(AND(L539="W",LEN(C539)=6),-LEFT(C539,5), IF(AND(L539="W",LEN(C539)=5),-LEFT(C539,4), IF(AND(L539="W",LEN(C539)=4), -LEFT(C539,3), IF(AND(L539="E", LEN(C539)=6),LEFT(C539,5), IF(AND(L539="E",LEN(C539)=5), LEFT(C539,4), IF(AND(L539="E",LEN(C539)=4),LEFT(C539,3) ))))))</f>
        <v>-170.9</v>
      </c>
      <c r="O539">
        <f>(F539^2+G539^2+H539^2)^0.5</f>
        <v>16.974687036879352</v>
      </c>
      <c r="P539">
        <f>ATAN((R539^2+S539^2)^0.5/T539)/$AB$1</f>
        <v>34.703431969644093</v>
      </c>
      <c r="Q539">
        <f>ATAN2(R539,S539)/$AB$1+180</f>
        <v>330.79968554879144</v>
      </c>
      <c r="R539">
        <f>-F539*SIN(M539*$AB$1)*COS(N539*$AB$1)-G539*SIN($AB$1*M539)*SIN($AB$1*N539)+H539*COS($AB$1*M539)</f>
        <v>-8.4360481622394232</v>
      </c>
      <c r="S539">
        <f>-F539*SIN($AB$1*N539)+G539*COS($AB$1*N539)</f>
        <v>4.7148087187042886</v>
      </c>
      <c r="T539">
        <f>-F539*COS($AB$1*M539)*COS(N539*$AB$1)-G539*COS($AB$1*M539)*SIN($AB$1*N539)-H539*SIN($AB$1*M539)</f>
        <v>13.955058944712732</v>
      </c>
      <c r="W539">
        <f t="shared" si="15"/>
        <v>1</v>
      </c>
    </row>
    <row r="540" spans="1:23">
      <c r="A540" t="s">
        <v>2298</v>
      </c>
      <c r="I540" t="s">
        <v>1741</v>
      </c>
      <c r="J540" s="36">
        <v>0.16</v>
      </c>
      <c r="K540" s="5" t="str">
        <f>RIGHTB(B540,1)</f>
        <v/>
      </c>
      <c r="L540" s="5" t="str">
        <f>RIGHTB(C540,1)</f>
        <v/>
      </c>
      <c r="M540" s="6" t="str">
        <f>IF(AND(K540="S",LEN(B540)&gt;4),-LEFT(B540,4),IF(AND(K540="S",LEN(B540)=4),-LEFT(B540,3),IF(AND(K540="N",LEN(B540)=4),LEFT(B540,3),LEFT(B540,4))))</f>
        <v/>
      </c>
      <c r="N540" s="6" t="b">
        <f>IF(AND(L540="W",LEN(C540)=6),-LEFT(C540,5), IF(AND(L540="W",LEN(C540)=5),-LEFT(C540,4), IF(AND(L540="W",LEN(C540)=4), -LEFT(C540,3), IF(AND(L540="E", LEN(C540)=6),LEFT(C540,5), IF(AND(L540="E",LEN(C540)=5), LEFT(C540,4), IF(AND(L540="E",LEN(C540)=4),LEFT(C540,3) ))))))</f>
        <v>0</v>
      </c>
      <c r="O540">
        <f>(F540^2+G540^2+H540^2)^0.5</f>
        <v>0</v>
      </c>
      <c r="P540" t="e">
        <f>ATAN((R540^2+S540^2)^0.5/T540)/$AB$1</f>
        <v>#VALUE!</v>
      </c>
      <c r="Q540" t="e">
        <f>ATAN2(R540,S540)/$AB$1+180</f>
        <v>#VALUE!</v>
      </c>
      <c r="R540" t="e">
        <f>-F540*SIN(M540*$AB$1)*COS(N540*$AB$1)-G540*SIN($AB$1*M540)*SIN($AB$1*N540)+H540*COS($AB$1*M540)</f>
        <v>#VALUE!</v>
      </c>
      <c r="S540">
        <f>-F540*SIN($AB$1*N540)+G540*COS($AB$1*N540)</f>
        <v>0</v>
      </c>
      <c r="T540" t="e">
        <f>-F540*COS($AB$1*M540)*COS(N540*$AB$1)-G540*COS($AB$1*M540)*SIN($AB$1*N540)-H540*SIN($AB$1*M540)</f>
        <v>#VALUE!</v>
      </c>
      <c r="W540">
        <f t="shared" si="15"/>
        <v>0</v>
      </c>
    </row>
    <row r="541" spans="1:23">
      <c r="A541" t="s">
        <v>1637</v>
      </c>
      <c r="B541" t="s">
        <v>379</v>
      </c>
      <c r="C541" t="s">
        <v>380</v>
      </c>
      <c r="D541">
        <v>26.7</v>
      </c>
      <c r="E541">
        <v>12.9</v>
      </c>
      <c r="F541">
        <v>-4.0999999999999996</v>
      </c>
      <c r="G541">
        <v>4.8</v>
      </c>
      <c r="H541">
        <v>-11.2</v>
      </c>
      <c r="I541" t="s">
        <v>1741</v>
      </c>
      <c r="J541" s="36">
        <v>0.16</v>
      </c>
      <c r="K541" s="5" t="str">
        <f>RIGHTB(B541,1)</f>
        <v>N</v>
      </c>
      <c r="L541" s="5" t="str">
        <f>RIGHTB(C541,1)</f>
        <v>W</v>
      </c>
      <c r="M541" s="6" t="str">
        <f>IF(AND(K541="S",LEN(B541)&gt;4),-LEFT(B541,4),IF(AND(K541="S",LEN(B541)=4),-LEFT(B541,3),IF(AND(K541="N",LEN(B541)=4),LEFT(B541,3),LEFT(B541,4))))</f>
        <v>28.0</v>
      </c>
      <c r="N541" s="6">
        <f>IF(AND(L541="W",LEN(C541)=6),-LEFT(C541,5), IF(AND(L541="W",LEN(C541)=5),-LEFT(C541,4), IF(AND(L541="W",LEN(C541)=4), -LEFT(C541,3), IF(AND(L541="E", LEN(C541)=6),LEFT(C541,5), IF(AND(L541="E",LEN(C541)=5), LEFT(C541,4), IF(AND(L541="E",LEN(C541)=4),LEFT(C541,3) ))))))</f>
        <v>-41.5</v>
      </c>
      <c r="O541">
        <f>(F541^2+G541^2+H541^2)^0.5</f>
        <v>12.856515857727549</v>
      </c>
      <c r="P541">
        <f>ATAN((R541^2+S541^2)^0.5/T541)/$AB$1</f>
        <v>33.038719143650724</v>
      </c>
      <c r="Q541">
        <f>ATAN2(R541,S541)/$AB$1+180</f>
        <v>352.80223425744987</v>
      </c>
      <c r="R541">
        <f>-F541*SIN(M541*$AB$1)*COS(N541*$AB$1)-G541*SIN($AB$1*M541)*SIN($AB$1*N541)+H541*COS($AB$1*M541)</f>
        <v>-6.9542079541927455</v>
      </c>
      <c r="S541">
        <f>-F541*SIN($AB$1*N541)+G541*COS($AB$1*N541)</f>
        <v>0.87824526223210286</v>
      </c>
      <c r="T541">
        <f>-F541*COS($AB$1*M541)*COS(N541*$AB$1)-G541*COS($AB$1*M541)*SIN($AB$1*N541)-H541*SIN($AB$1*M541)</f>
        <v>10.77764709893626</v>
      </c>
      <c r="W541">
        <f t="shared" si="15"/>
        <v>1</v>
      </c>
    </row>
    <row r="542" spans="1:23">
      <c r="A542" t="s">
        <v>2266</v>
      </c>
      <c r="B542" t="s">
        <v>335</v>
      </c>
      <c r="C542" t="s">
        <v>336</v>
      </c>
      <c r="I542" t="s">
        <v>2106</v>
      </c>
      <c r="J542" s="36">
        <v>0.16</v>
      </c>
      <c r="K542" s="5" t="str">
        <f>RIGHTB(B542,1)</f>
        <v>N</v>
      </c>
      <c r="L542" s="5" t="str">
        <f>RIGHTB(C542,1)</f>
        <v>W</v>
      </c>
      <c r="M542" s="6" t="str">
        <f>IF(AND(K542="S",LEN(B542)&gt;4),-LEFT(B542,4),IF(AND(K542="S",LEN(B542)=4),-LEFT(B542,3),IF(AND(K542="N",LEN(B542)=4),LEFT(B542,3),LEFT(B542,4))))</f>
        <v>47.8</v>
      </c>
      <c r="N542" s="6">
        <f>IF(AND(L542="W",LEN(C542)=6),-LEFT(C542,5), IF(AND(L542="W",LEN(C542)=5),-LEFT(C542,4), IF(AND(L542="W",LEN(C542)=4), -LEFT(C542,3), IF(AND(L542="E", LEN(C542)=6),LEFT(C542,5), IF(AND(L542="E",LEN(C542)=5), LEFT(C542,4), IF(AND(L542="E",LEN(C542)=4),LEFT(C542,3) ))))))</f>
        <v>-44.3</v>
      </c>
      <c r="O542">
        <f>(F542^2+G542^2+H542^2)^0.5</f>
        <v>0</v>
      </c>
      <c r="P542" t="e">
        <f>ATAN((R542^2+S542^2)^0.5/T542)/$AB$1</f>
        <v>#DIV/0!</v>
      </c>
      <c r="Q542" t="e">
        <f>ATAN2(R542,S542)/$AB$1+180</f>
        <v>#DIV/0!</v>
      </c>
      <c r="R542">
        <f>-F542*SIN(M542*$AB$1)*COS(N542*$AB$1)-G542*SIN($AB$1*M542)*SIN($AB$1*N542)+H542*COS($AB$1*M542)</f>
        <v>0</v>
      </c>
      <c r="S542">
        <f>-F542*SIN($AB$1*N542)+G542*COS($AB$1*N542)</f>
        <v>0</v>
      </c>
      <c r="T542">
        <f>-F542*COS($AB$1*M542)*COS(N542*$AB$1)-G542*COS($AB$1*M542)*SIN($AB$1*N542)-H542*SIN($AB$1*M542)</f>
        <v>0</v>
      </c>
      <c r="W542">
        <f t="shared" si="15"/>
        <v>0</v>
      </c>
    </row>
    <row r="543" spans="1:23">
      <c r="A543" t="s">
        <v>2264</v>
      </c>
      <c r="B543" t="s">
        <v>331</v>
      </c>
      <c r="C543" t="s">
        <v>332</v>
      </c>
      <c r="I543" t="s">
        <v>1741</v>
      </c>
      <c r="J543" s="36">
        <v>0.16</v>
      </c>
      <c r="K543" s="5" t="str">
        <f>RIGHTB(B543,1)</f>
        <v>S</v>
      </c>
      <c r="L543" s="5" t="str">
        <f>RIGHTB(C543,1)</f>
        <v>W</v>
      </c>
      <c r="M543" s="6">
        <f>IF(AND(K543="S",LEN(B543)&gt;4),-LEFT(B543,4),IF(AND(K543="S",LEN(B543)=4),-LEFT(B543,3),IF(AND(K543="N",LEN(B543)=4),LEFT(B543,3),LEFT(B543,4))))</f>
        <v>-64.900000000000006</v>
      </c>
      <c r="N543" s="6">
        <f>IF(AND(L543="W",LEN(C543)=6),-LEFT(C543,5), IF(AND(L543="W",LEN(C543)=5),-LEFT(C543,4), IF(AND(L543="W",LEN(C543)=4), -LEFT(C543,3), IF(AND(L543="E", LEN(C543)=6),LEFT(C543,5), IF(AND(L543="E",LEN(C543)=5), LEFT(C543,4), IF(AND(L543="E",LEN(C543)=4),LEFT(C543,3) ))))))</f>
        <v>-70</v>
      </c>
      <c r="O543">
        <f>(F543^2+G543^2+H543^2)^0.5</f>
        <v>0</v>
      </c>
      <c r="P543" t="e">
        <f>ATAN((R543^2+S543^2)^0.5/T543)/$AB$1</f>
        <v>#DIV/0!</v>
      </c>
      <c r="Q543" t="e">
        <f>ATAN2(R543,S543)/$AB$1+180</f>
        <v>#DIV/0!</v>
      </c>
      <c r="R543">
        <f>-F543*SIN(M543*$AB$1)*COS(N543*$AB$1)-G543*SIN($AB$1*M543)*SIN($AB$1*N543)+H543*COS($AB$1*M543)</f>
        <v>0</v>
      </c>
      <c r="S543">
        <f>-F543*SIN($AB$1*N543)+G543*COS($AB$1*N543)</f>
        <v>0</v>
      </c>
      <c r="T543">
        <f>-F543*COS($AB$1*M543)*COS(N543*$AB$1)-G543*COS($AB$1*M543)*SIN($AB$1*N543)-H543*SIN($AB$1*M543)</f>
        <v>0</v>
      </c>
      <c r="W543">
        <f t="shared" si="15"/>
        <v>0</v>
      </c>
    </row>
    <row r="544" spans="1:23">
      <c r="A544" t="s">
        <v>2195</v>
      </c>
      <c r="B544" t="s">
        <v>250</v>
      </c>
      <c r="C544" t="s">
        <v>251</v>
      </c>
      <c r="I544" t="s">
        <v>1741</v>
      </c>
      <c r="J544" s="36">
        <v>0.16</v>
      </c>
      <c r="K544" s="5" t="str">
        <f>RIGHTB(B544,1)</f>
        <v>S</v>
      </c>
      <c r="L544" s="5" t="str">
        <f>RIGHTB(C544,1)</f>
        <v>W</v>
      </c>
      <c r="M544" s="6">
        <f>IF(AND(K544="S",LEN(B544)&gt;4),-LEFT(B544,4),IF(AND(K544="S",LEN(B544)=4),-LEFT(B544,3),IF(AND(K544="N",LEN(B544)=4),LEFT(B544,3),LEFT(B544,4))))</f>
        <v>-67.400000000000006</v>
      </c>
      <c r="N544" s="6">
        <f>IF(AND(L544="W",LEN(C544)=6),-LEFT(C544,5), IF(AND(L544="W",LEN(C544)=5),-LEFT(C544,4), IF(AND(L544="W",LEN(C544)=4), -LEFT(C544,3), IF(AND(L544="E", LEN(C544)=6),LEFT(C544,5), IF(AND(L544="E",LEN(C544)=5), LEFT(C544,4), IF(AND(L544="E",LEN(C544)=4),LEFT(C544,3) ))))))</f>
        <v>-50.6</v>
      </c>
      <c r="O544">
        <f>(F544^2+G544^2+H544^2)^0.5</f>
        <v>0</v>
      </c>
      <c r="P544" t="e">
        <f>ATAN((R544^2+S544^2)^0.5/T544)/$AB$1</f>
        <v>#DIV/0!</v>
      </c>
      <c r="Q544" t="e">
        <f>ATAN2(R544,S544)/$AB$1+180</f>
        <v>#DIV/0!</v>
      </c>
      <c r="R544">
        <f>-F544*SIN(M544*$AB$1)*COS(N544*$AB$1)-G544*SIN($AB$1*M544)*SIN($AB$1*N544)+H544*COS($AB$1*M544)</f>
        <v>0</v>
      </c>
      <c r="S544">
        <f>-F544*SIN($AB$1*N544)+G544*COS($AB$1*N544)</f>
        <v>0</v>
      </c>
      <c r="T544">
        <f>-F544*COS($AB$1*M544)*COS(N544*$AB$1)-G544*COS($AB$1*M544)*SIN($AB$1*N544)-H544*SIN($AB$1*M544)</f>
        <v>0</v>
      </c>
      <c r="W544">
        <f t="shared" si="15"/>
        <v>0</v>
      </c>
    </row>
    <row r="545" spans="1:23">
      <c r="A545" t="s">
        <v>2151</v>
      </c>
      <c r="B545" t="s">
        <v>192</v>
      </c>
      <c r="C545" t="s">
        <v>193</v>
      </c>
      <c r="D545">
        <v>32.4</v>
      </c>
      <c r="I545" t="s">
        <v>1741</v>
      </c>
      <c r="J545" s="36">
        <v>0.16</v>
      </c>
      <c r="K545" s="5" t="str">
        <f>RIGHTB(B545,1)</f>
        <v>S</v>
      </c>
      <c r="L545" s="5" t="str">
        <f>RIGHTB(C545,1)</f>
        <v>E</v>
      </c>
      <c r="M545" s="6">
        <f>IF(AND(K545="S",LEN(B545)&gt;4),-LEFT(B545,4),IF(AND(K545="S",LEN(B545)=4),-LEFT(B545,3),IF(AND(K545="N",LEN(B545)=4),LEFT(B545,3),LEFT(B545,4))))</f>
        <v>-62.9</v>
      </c>
      <c r="N545" s="6" t="str">
        <f>IF(AND(L545="W",LEN(C545)=6),-LEFT(C545,5), IF(AND(L545="W",LEN(C545)=5),-LEFT(C545,4), IF(AND(L545="W",LEN(C545)=4), -LEFT(C545,3), IF(AND(L545="E", LEN(C545)=6),LEFT(C545,5), IF(AND(L545="E",LEN(C545)=5), LEFT(C545,4), IF(AND(L545="E",LEN(C545)=4),LEFT(C545,3) ))))))</f>
        <v>89.6</v>
      </c>
      <c r="O545">
        <f>(F545^2+G545^2+H545^2)^0.5</f>
        <v>0</v>
      </c>
      <c r="P545" t="e">
        <f>ATAN((R545^2+S545^2)^0.5/T545)/$AB$1</f>
        <v>#DIV/0!</v>
      </c>
      <c r="Q545" t="e">
        <f>ATAN2(R545,S545)/$AB$1+180</f>
        <v>#DIV/0!</v>
      </c>
      <c r="R545">
        <f>-F545*SIN(M545*$AB$1)*COS(N545*$AB$1)-G545*SIN($AB$1*M545)*SIN($AB$1*N545)+H545*COS($AB$1*M545)</f>
        <v>0</v>
      </c>
      <c r="S545">
        <f>-F545*SIN($AB$1*N545)+G545*COS($AB$1*N545)</f>
        <v>0</v>
      </c>
      <c r="T545">
        <f>-F545*COS($AB$1*M545)*COS(N545*$AB$1)-G545*COS($AB$1*M545)*SIN($AB$1*N545)-H545*SIN($AB$1*M545)</f>
        <v>0</v>
      </c>
      <c r="W545">
        <f t="shared" si="15"/>
        <v>0</v>
      </c>
    </row>
    <row r="546" spans="1:23">
      <c r="A546" t="s">
        <v>2105</v>
      </c>
      <c r="B546" t="s">
        <v>102</v>
      </c>
      <c r="C546" t="s">
        <v>103</v>
      </c>
      <c r="D546">
        <v>36.1</v>
      </c>
      <c r="I546" t="s">
        <v>2106</v>
      </c>
      <c r="J546" s="36">
        <v>0.16</v>
      </c>
      <c r="K546" s="5" t="str">
        <f>RIGHTB(B546,1)</f>
        <v>S</v>
      </c>
      <c r="L546" s="5" t="str">
        <f>RIGHTB(C546,1)</f>
        <v>W</v>
      </c>
      <c r="M546" s="6">
        <f>IF(AND(K546="S",LEN(B546)&gt;4),-LEFT(B546,4),IF(AND(K546="S",LEN(B546)=4),-LEFT(B546,3),IF(AND(K546="N",LEN(B546)=4),LEFT(B546,3),LEFT(B546,4))))</f>
        <v>-15.1</v>
      </c>
      <c r="N546" s="6">
        <f>IF(AND(L546="W",LEN(C546)=6),-LEFT(C546,5), IF(AND(L546="W",LEN(C546)=5),-LEFT(C546,4), IF(AND(L546="W",LEN(C546)=4), -LEFT(C546,3), IF(AND(L546="E", LEN(C546)=6),LEFT(C546,5), IF(AND(L546="E",LEN(C546)=5), LEFT(C546,4), IF(AND(L546="E",LEN(C546)=4),LEFT(C546,3) ))))))</f>
        <v>-155.6</v>
      </c>
      <c r="O546">
        <f>(F546^2+G546^2+H546^2)^0.5</f>
        <v>0</v>
      </c>
      <c r="P546" t="e">
        <f>ATAN((R546^2+S546^2)^0.5/T546)/$AB$1</f>
        <v>#DIV/0!</v>
      </c>
      <c r="Q546" t="e">
        <f>ATAN2(R546,S546)/$AB$1+180</f>
        <v>#DIV/0!</v>
      </c>
      <c r="R546">
        <f>-F546*SIN(M546*$AB$1)*COS(N546*$AB$1)-G546*SIN($AB$1*M546)*SIN($AB$1*N546)+H546*COS($AB$1*M546)</f>
        <v>0</v>
      </c>
      <c r="S546">
        <f>-F546*SIN($AB$1*N546)+G546*COS($AB$1*N546)</f>
        <v>0</v>
      </c>
      <c r="T546">
        <f>-F546*COS($AB$1*M546)*COS(N546*$AB$1)-G546*COS($AB$1*M546)*SIN($AB$1*N546)-H546*SIN($AB$1*M546)</f>
        <v>0</v>
      </c>
      <c r="W546">
        <f t="shared" ref="W546:W577" si="16">IF(O546&lt;&gt;0,1,0)</f>
        <v>0</v>
      </c>
    </row>
    <row r="547" spans="1:23">
      <c r="A547" t="s">
        <v>1983</v>
      </c>
      <c r="B547" t="s">
        <v>32</v>
      </c>
      <c r="C547" t="s">
        <v>641</v>
      </c>
      <c r="D547" s="35">
        <v>37</v>
      </c>
      <c r="E547">
        <v>11.5</v>
      </c>
      <c r="F547">
        <v>-10</v>
      </c>
      <c r="G547">
        <v>-4.4000000000000004</v>
      </c>
      <c r="H547">
        <v>3.6</v>
      </c>
      <c r="I547" t="s">
        <v>1741</v>
      </c>
      <c r="J547" s="36">
        <v>0.16</v>
      </c>
      <c r="K547" s="5" t="str">
        <f>RIGHTB(B547,1)</f>
        <v>S</v>
      </c>
      <c r="L547" s="5" t="str">
        <f>RIGHTB(C547,1)</f>
        <v>E</v>
      </c>
      <c r="M547" s="6">
        <f>IF(AND(K547="S",LEN(B547)&gt;4),-LEFT(B547,4),IF(AND(K547="S",LEN(B547)=4),-LEFT(B547,3),IF(AND(K547="N",LEN(B547)=4),LEFT(B547,3),LEFT(B547,4))))</f>
        <v>-45.8</v>
      </c>
      <c r="N547" s="6" t="str">
        <f>IF(AND(L547="W",LEN(C547)=6),-LEFT(C547,5), IF(AND(L547="W",LEN(C547)=5),-LEFT(C547,4), IF(AND(L547="W",LEN(C547)=4), -LEFT(C547,3), IF(AND(L547="E", LEN(C547)=6),LEFT(C547,5), IF(AND(L547="E",LEN(C547)=5), LEFT(C547,4), IF(AND(L547="E",LEN(C547)=4),LEFT(C547,3) ))))))</f>
        <v>53.6</v>
      </c>
      <c r="O547">
        <f>(F547^2+G547^2+H547^2)^0.5</f>
        <v>11.503043075638724</v>
      </c>
      <c r="P547">
        <f>ATAN((R547^2+S547^2)^0.5/T547)/$AB$1</f>
        <v>36.997666626591545</v>
      </c>
      <c r="Q547">
        <f>ATAN2(R547,S547)/$AB$1+180</f>
        <v>308.22764176373494</v>
      </c>
      <c r="R547">
        <f>-F547*SIN(M547*$AB$1)*COS(N547*$AB$1)-G547*SIN($AB$1*M547)*SIN($AB$1*N547)+H547*COS($AB$1*M547)</f>
        <v>-4.2834509414499786</v>
      </c>
      <c r="S547">
        <f>-F547*SIN($AB$1*N547)+G547*COS($AB$1*N547)</f>
        <v>5.4378948722494886</v>
      </c>
      <c r="T547">
        <f>-F547*COS($AB$1*M547)*COS(N547*$AB$1)-G547*COS($AB$1*M547)*SIN($AB$1*N547)-H547*SIN($AB$1*M547)</f>
        <v>9.1870205937808826</v>
      </c>
      <c r="W547">
        <f t="shared" si="16"/>
        <v>1</v>
      </c>
    </row>
    <row r="548" spans="1:23">
      <c r="A548" t="s">
        <v>1868</v>
      </c>
      <c r="B548" t="s">
        <v>891</v>
      </c>
      <c r="C548" t="s">
        <v>892</v>
      </c>
      <c r="D548">
        <v>33.299999999999997</v>
      </c>
      <c r="I548" t="s">
        <v>1869</v>
      </c>
      <c r="J548" s="36">
        <v>0.16</v>
      </c>
      <c r="K548" s="5" t="str">
        <f>RIGHTB(B548,1)</f>
        <v>S</v>
      </c>
      <c r="L548" s="5" t="str">
        <f>RIGHTB(C548,1)</f>
        <v>W</v>
      </c>
      <c r="M548" s="6">
        <f>IF(AND(K548="S",LEN(B548)&gt;4),-LEFT(B548,4),IF(AND(K548="S",LEN(B548)=4),-LEFT(B548,3),IF(AND(K548="N",LEN(B548)=4),LEFT(B548,3),LEFT(B548,4))))</f>
        <v>-6.7</v>
      </c>
      <c r="N548" s="6">
        <f>IF(AND(L548="W",LEN(C548)=6),-LEFT(C548,5), IF(AND(L548="W",LEN(C548)=5),-LEFT(C548,4), IF(AND(L548="W",LEN(C548)=4), -LEFT(C548,3), IF(AND(L548="E", LEN(C548)=6),LEFT(C548,5), IF(AND(L548="E",LEN(C548)=5), LEFT(C548,4), IF(AND(L548="E",LEN(C548)=4),LEFT(C548,3) ))))))</f>
        <v>-148.6</v>
      </c>
      <c r="O548">
        <f>(F548^2+G548^2+H548^2)^0.5</f>
        <v>0</v>
      </c>
      <c r="P548" t="e">
        <f>ATAN((R548^2+S548^2)^0.5/T548)/$AB$1</f>
        <v>#DIV/0!</v>
      </c>
      <c r="Q548" t="e">
        <f>ATAN2(R548,S548)/$AB$1+180</f>
        <v>#DIV/0!</v>
      </c>
      <c r="R548">
        <f>-F548*SIN(M548*$AB$1)*COS(N548*$AB$1)-G548*SIN($AB$1*M548)*SIN($AB$1*N548)+H548*COS($AB$1*M548)</f>
        <v>0</v>
      </c>
      <c r="S548">
        <f>-F548*SIN($AB$1*N548)+G548*COS($AB$1*N548)</f>
        <v>0</v>
      </c>
      <c r="T548">
        <f>-F548*COS($AB$1*M548)*COS(N548*$AB$1)-G548*COS($AB$1*M548)*SIN($AB$1*N548)-H548*SIN($AB$1*M548)</f>
        <v>0</v>
      </c>
      <c r="W548">
        <f t="shared" si="16"/>
        <v>0</v>
      </c>
    </row>
    <row r="549" spans="1:23">
      <c r="A549" t="s">
        <v>1847</v>
      </c>
      <c r="B549" t="s">
        <v>851</v>
      </c>
      <c r="C549" t="s">
        <v>852</v>
      </c>
      <c r="D549">
        <v>29.2</v>
      </c>
      <c r="E549">
        <v>15.8</v>
      </c>
      <c r="F549">
        <v>0.2</v>
      </c>
      <c r="G549">
        <v>-15.7</v>
      </c>
      <c r="H549">
        <v>2.1</v>
      </c>
      <c r="I549" t="s">
        <v>1781</v>
      </c>
      <c r="J549" s="36">
        <v>0.16</v>
      </c>
      <c r="K549" s="5" t="str">
        <f>RIGHTB(B549,1)</f>
        <v>S</v>
      </c>
      <c r="L549" s="5" t="str">
        <f>RIGHTB(C549,1)</f>
        <v>E</v>
      </c>
      <c r="M549" s="6">
        <f>IF(AND(K549="S",LEN(B549)&gt;4),-LEFT(B549,4),IF(AND(K549="S",LEN(B549)=4),-LEFT(B549,3),IF(AND(K549="N",LEN(B549)=4),LEFT(B549,3),LEFT(B549,4))))</f>
        <v>-19.2</v>
      </c>
      <c r="N549" s="6" t="str">
        <f>IF(AND(L549="W",LEN(C549)=6),-LEFT(C549,5), IF(AND(L549="W",LEN(C549)=5),-LEFT(C549,4), IF(AND(L549="W",LEN(C549)=4), -LEFT(C549,3), IF(AND(L549="E", LEN(C549)=6),LEFT(C549,5), IF(AND(L549="E",LEN(C549)=5), LEFT(C549,4), IF(AND(L549="E",LEN(C549)=4),LEFT(C549,3) ))))))</f>
        <v>89.4</v>
      </c>
      <c r="O549">
        <f>(F549^2+G549^2+H549^2)^0.5</f>
        <v>15.841085821369694</v>
      </c>
      <c r="P549">
        <f>ATAN((R549^2+S549^2)^0.5/T549)/$AB$1</f>
        <v>11.653793844858189</v>
      </c>
      <c r="Q549">
        <f>ATAN2(R549,S549)/$AB$1+180</f>
        <v>6.5389564698671165</v>
      </c>
      <c r="R549">
        <f>-F549*SIN(M549*$AB$1)*COS(N549*$AB$1)-G549*SIN($AB$1*M549)*SIN($AB$1*N549)+H549*COS($AB$1*M549)</f>
        <v>-3.1790441101571982</v>
      </c>
      <c r="S549">
        <f>-F549*SIN($AB$1*N549)+G549*COS($AB$1*N549)</f>
        <v>-0.36439604519820706</v>
      </c>
      <c r="T549">
        <f>-F549*COS($AB$1*M549)*COS(N549*$AB$1)-G549*COS($AB$1*M549)*SIN($AB$1*N549)-H549*SIN($AB$1*M549)</f>
        <v>15.514538151937321</v>
      </c>
      <c r="W549">
        <f t="shared" si="16"/>
        <v>1</v>
      </c>
    </row>
    <row r="550" spans="1:23">
      <c r="A550" t="s">
        <v>1522</v>
      </c>
      <c r="B550" t="s">
        <v>607</v>
      </c>
      <c r="C550" t="s">
        <v>776</v>
      </c>
      <c r="D550">
        <v>31.6</v>
      </c>
      <c r="E550">
        <v>14.1</v>
      </c>
      <c r="F550">
        <v>-2.9</v>
      </c>
      <c r="G550">
        <v>-1</v>
      </c>
      <c r="H550">
        <v>-13.8</v>
      </c>
      <c r="I550" t="s">
        <v>1741</v>
      </c>
      <c r="J550" s="36">
        <v>0.16</v>
      </c>
      <c r="K550" s="5" t="str">
        <f>RIGHTB(B550,1)</f>
        <v>S</v>
      </c>
      <c r="L550" s="5" t="str">
        <f>RIGHTB(C550,1)</f>
        <v>W</v>
      </c>
      <c r="M550" s="6">
        <f>IF(AND(K550="S",LEN(B550)&gt;4),-LEFT(B550,4),IF(AND(K550="S",LEN(B550)=4),-LEFT(B550,3),IF(AND(K550="N",LEN(B550)=4),LEFT(B550,3),LEFT(B550,4))))</f>
        <v>-51.8</v>
      </c>
      <c r="N550" s="6">
        <f>IF(AND(L550="W",LEN(C550)=6),-LEFT(C550,5), IF(AND(L550="W",LEN(C550)=5),-LEFT(C550,4), IF(AND(L550="W",LEN(C550)=4), -LEFT(C550,3), IF(AND(L550="E", LEN(C550)=6),LEFT(C550,5), IF(AND(L550="E",LEN(C550)=5), LEFT(C550,4), IF(AND(L550="E",LEN(C550)=4),LEFT(C550,3) ))))))</f>
        <v>-11.2</v>
      </c>
      <c r="O550">
        <f>(F550^2+G550^2+H550^2)^0.5</f>
        <v>14.136831328130079</v>
      </c>
      <c r="P550">
        <f>ATAN((R550^2+S550^2)^0.5/T550)/$AB$1</f>
        <v>-49.368892242265453</v>
      </c>
      <c r="Q550">
        <f>ATAN2(R550,S550)/$AB$1+180</f>
        <v>8.275613432725919</v>
      </c>
      <c r="R550">
        <f>-F550*SIN(M550*$AB$1)*COS(N550*$AB$1)-G550*SIN($AB$1*M550)*SIN($AB$1*N550)+H550*COS($AB$1*M550)</f>
        <v>-10.616977527489858</v>
      </c>
      <c r="S550">
        <f>-F550*SIN($AB$1*N550)+G550*COS($AB$1*N550)</f>
        <v>-1.5442347738723012</v>
      </c>
      <c r="T550">
        <f>-F550*COS($AB$1*M550)*COS(N550*$AB$1)-G550*COS($AB$1*M550)*SIN($AB$1*N550)-H550*SIN($AB$1*M550)</f>
        <v>-9.2057116587442014</v>
      </c>
      <c r="W550">
        <f t="shared" si="16"/>
        <v>1</v>
      </c>
    </row>
    <row r="551" spans="1:23">
      <c r="A551" t="s">
        <v>1512</v>
      </c>
      <c r="B551" t="s">
        <v>745</v>
      </c>
      <c r="C551" t="s">
        <v>746</v>
      </c>
      <c r="D551">
        <v>33</v>
      </c>
      <c r="E551">
        <v>14.4</v>
      </c>
      <c r="F551">
        <v>-3</v>
      </c>
      <c r="G551">
        <v>10.199999999999999</v>
      </c>
      <c r="H551">
        <v>-9.6999999999999993</v>
      </c>
      <c r="I551" t="s">
        <v>1781</v>
      </c>
      <c r="J551" s="36">
        <v>0.16</v>
      </c>
      <c r="K551" s="5" t="str">
        <f>RIGHTB(B551,1)</f>
        <v>N</v>
      </c>
      <c r="L551" s="5" t="str">
        <f>RIGHTB(C551,1)</f>
        <v>W</v>
      </c>
      <c r="M551" s="6" t="str">
        <f>IF(AND(K551="S",LEN(B551)&gt;4),-LEFT(B551,4),IF(AND(K551="S",LEN(B551)=4),-LEFT(B551,3),IF(AND(K551="N",LEN(B551)=4),LEFT(B551,3),LEFT(B551,4))))</f>
        <v>14.9</v>
      </c>
      <c r="N551" s="6">
        <f>IF(AND(L551="W",LEN(C551)=6),-LEFT(C551,5), IF(AND(L551="W",LEN(C551)=5),-LEFT(C551,4), IF(AND(L551="W",LEN(C551)=4), -LEFT(C551,3), IF(AND(L551="E", LEN(C551)=6),LEFT(C551,5), IF(AND(L551="E",LEN(C551)=5), LEFT(C551,4), IF(AND(L551="E",LEN(C551)=4),LEFT(C551,3) ))))))</f>
        <v>-158.19999999999999</v>
      </c>
      <c r="O551">
        <f>(F551^2+G551^2+H551^2)^0.5</f>
        <v>14.392011673147017</v>
      </c>
      <c r="P551">
        <f>ATAN((R551^2+S551^2)^0.5/T551)/$AB$1</f>
        <v>76.076991444290428</v>
      </c>
      <c r="Q551">
        <f>ATAN2(R551,S551)/$AB$1+180</f>
        <v>49.2632114721211</v>
      </c>
      <c r="R551">
        <f>-F551*SIN(M551*$AB$1)*COS(N551*$AB$1)-G551*SIN($AB$1*M551)*SIN($AB$1*N551)+H551*COS($AB$1*M551)</f>
        <v>-9.1160737732421282</v>
      </c>
      <c r="S551">
        <f>-F551*SIN($AB$1*N551)+G551*COS($AB$1*N551)</f>
        <v>-10.584658940756908</v>
      </c>
      <c r="T551">
        <f>-F551*COS($AB$1*M551)*COS(N551*$AB$1)-G551*COS($AB$1*M551)*SIN($AB$1*N551)-H551*SIN($AB$1*M551)</f>
        <v>3.4629747427120927</v>
      </c>
      <c r="W551">
        <f t="shared" si="16"/>
        <v>1</v>
      </c>
    </row>
    <row r="552" spans="1:23">
      <c r="A552" t="s">
        <v>1740</v>
      </c>
      <c r="B552" t="s">
        <v>879</v>
      </c>
      <c r="C552" t="s">
        <v>908</v>
      </c>
      <c r="D552">
        <v>27.5</v>
      </c>
      <c r="I552" t="s">
        <v>1741</v>
      </c>
      <c r="J552" s="36">
        <v>0.16</v>
      </c>
      <c r="K552" s="5" t="str">
        <f>RIGHTB(B552,1)</f>
        <v>S</v>
      </c>
      <c r="L552" s="5" t="str">
        <f>RIGHTB(C552,1)</f>
        <v>E</v>
      </c>
      <c r="M552" s="6">
        <f>IF(AND(K552="S",LEN(B552)&gt;4),-LEFT(B552,4),IF(AND(K552="S",LEN(B552)=4),-LEFT(B552,3),IF(AND(K552="N",LEN(B552)=4),LEFT(B552,3),LEFT(B552,4))))</f>
        <v>-47.5</v>
      </c>
      <c r="N552" s="6" t="str">
        <f>IF(AND(L552="W",LEN(C552)=6),-LEFT(C552,5), IF(AND(L552="W",LEN(C552)=5),-LEFT(C552,4), IF(AND(L552="W",LEN(C552)=4), -LEFT(C552,3), IF(AND(L552="E", LEN(C552)=6),LEFT(C552,5), IF(AND(L552="E",LEN(C552)=5), LEFT(C552,4), IF(AND(L552="E",LEN(C552)=4),LEFT(C552,3) ))))))</f>
        <v>172.6</v>
      </c>
      <c r="O552">
        <f>(F552^2+G552^2+H552^2)^0.5</f>
        <v>0</v>
      </c>
      <c r="P552" t="e">
        <f>ATAN((R552^2+S552^2)^0.5/T552)/$AB$1</f>
        <v>#DIV/0!</v>
      </c>
      <c r="Q552" t="e">
        <f>ATAN2(R552,S552)/$AB$1+180</f>
        <v>#DIV/0!</v>
      </c>
      <c r="R552">
        <f>-F552*SIN(M552*$AB$1)*COS(N552*$AB$1)-G552*SIN($AB$1*M552)*SIN($AB$1*N552)+H552*COS($AB$1*M552)</f>
        <v>0</v>
      </c>
      <c r="S552">
        <f>-F552*SIN($AB$1*N552)+G552*COS($AB$1*N552)</f>
        <v>0</v>
      </c>
      <c r="T552">
        <f>-F552*COS($AB$1*M552)*COS(N552*$AB$1)-G552*COS($AB$1*M552)*SIN($AB$1*N552)-H552*SIN($AB$1*M552)</f>
        <v>0</v>
      </c>
      <c r="W552">
        <f t="shared" si="16"/>
        <v>0</v>
      </c>
    </row>
    <row r="553" spans="1:23">
      <c r="A553" t="s">
        <v>2732</v>
      </c>
      <c r="I553" t="s">
        <v>1790</v>
      </c>
      <c r="J553" s="36">
        <v>0.15</v>
      </c>
      <c r="K553" s="5" t="str">
        <f>RIGHTB(B553,1)</f>
        <v/>
      </c>
      <c r="L553" s="5" t="str">
        <f>RIGHTB(C553,1)</f>
        <v/>
      </c>
      <c r="M553" s="6" t="str">
        <f>IF(AND(K553="S",LEN(B553)&gt;4),-LEFT(B553,4),IF(AND(K553="S",LEN(B553)=4),-LEFT(B553,3),IF(AND(K553="N",LEN(B553)=4),LEFT(B553,3),LEFT(B553,4))))</f>
        <v/>
      </c>
      <c r="N553" s="6" t="b">
        <f>IF(AND(L553="W",LEN(C553)=6),-LEFT(C553,5), IF(AND(L553="W",LEN(C553)=5),-LEFT(C553,4), IF(AND(L553="W",LEN(C553)=4), -LEFT(C553,3), IF(AND(L553="E", LEN(C553)=6),LEFT(C553,5), IF(AND(L553="E",LEN(C553)=5), LEFT(C553,4), IF(AND(L553="E",LEN(C553)=4),LEFT(C553,3) ))))))</f>
        <v>0</v>
      </c>
      <c r="O553">
        <f>(F553^2+G553^2+H553^2)^0.5</f>
        <v>0</v>
      </c>
      <c r="P553" t="e">
        <f>ATAN((R553^2+S553^2)^0.5/T553)/$AB$1</f>
        <v>#VALUE!</v>
      </c>
      <c r="Q553" t="e">
        <f>ATAN2(R553,S553)/$AB$1+180</f>
        <v>#VALUE!</v>
      </c>
      <c r="R553" t="e">
        <f>-F553*SIN(M553*$AB$1)*COS(N553*$AB$1)-G553*SIN($AB$1*M553)*SIN($AB$1*N553)+H553*COS($AB$1*M553)</f>
        <v>#VALUE!</v>
      </c>
      <c r="S553">
        <f>-F553*SIN($AB$1*N553)+G553*COS($AB$1*N553)</f>
        <v>0</v>
      </c>
      <c r="T553" t="e">
        <f>-F553*COS($AB$1*M553)*COS(N553*$AB$1)-G553*COS($AB$1*M553)*SIN($AB$1*N553)-H553*SIN($AB$1*M553)</f>
        <v>#VALUE!</v>
      </c>
      <c r="W553">
        <f t="shared" si="16"/>
        <v>0</v>
      </c>
    </row>
    <row r="554" spans="1:23">
      <c r="A554" t="s">
        <v>2714</v>
      </c>
      <c r="I554" t="s">
        <v>1826</v>
      </c>
      <c r="J554" s="36">
        <v>0.15</v>
      </c>
      <c r="K554" s="5" t="str">
        <f>RIGHTB(B554,1)</f>
        <v/>
      </c>
      <c r="L554" s="5" t="str">
        <f>RIGHTB(C554,1)</f>
        <v/>
      </c>
      <c r="M554" s="6" t="str">
        <f>IF(AND(K554="S",LEN(B554)&gt;4),-LEFT(B554,4),IF(AND(K554="S",LEN(B554)=4),-LEFT(B554,3),IF(AND(K554="N",LEN(B554)=4),LEFT(B554,3),LEFT(B554,4))))</f>
        <v/>
      </c>
      <c r="N554" s="6" t="b">
        <f>IF(AND(L554="W",LEN(C554)=6),-LEFT(C554,5), IF(AND(L554="W",LEN(C554)=5),-LEFT(C554,4), IF(AND(L554="W",LEN(C554)=4), -LEFT(C554,3), IF(AND(L554="E", LEN(C554)=6),LEFT(C554,5), IF(AND(L554="E",LEN(C554)=5), LEFT(C554,4), IF(AND(L554="E",LEN(C554)=4),LEFT(C554,3) ))))))</f>
        <v>0</v>
      </c>
      <c r="O554">
        <f>(F554^2+G554^2+H554^2)^0.5</f>
        <v>0</v>
      </c>
      <c r="P554" t="e">
        <f>ATAN((R554^2+S554^2)^0.5/T554)/$AB$1</f>
        <v>#VALUE!</v>
      </c>
      <c r="Q554" t="e">
        <f>ATAN2(R554,S554)/$AB$1+180</f>
        <v>#VALUE!</v>
      </c>
      <c r="R554" t="e">
        <f>-F554*SIN(M554*$AB$1)*COS(N554*$AB$1)-G554*SIN($AB$1*M554)*SIN($AB$1*N554)+H554*COS($AB$1*M554)</f>
        <v>#VALUE!</v>
      </c>
      <c r="S554">
        <f>-F554*SIN($AB$1*N554)+G554*COS($AB$1*N554)</f>
        <v>0</v>
      </c>
      <c r="T554" t="e">
        <f>-F554*COS($AB$1*M554)*COS(N554*$AB$1)-G554*COS($AB$1*M554)*SIN($AB$1*N554)-H554*SIN($AB$1*M554)</f>
        <v>#VALUE!</v>
      </c>
      <c r="W554">
        <f t="shared" si="16"/>
        <v>0</v>
      </c>
    </row>
    <row r="555" spans="1:23">
      <c r="A555" t="s">
        <v>2712</v>
      </c>
      <c r="B555" t="s">
        <v>1211</v>
      </c>
      <c r="C555" t="s">
        <v>1212</v>
      </c>
      <c r="I555" t="s">
        <v>1790</v>
      </c>
      <c r="J555" s="36">
        <v>0.15</v>
      </c>
      <c r="K555" s="5" t="str">
        <f>RIGHTB(B555,1)</f>
        <v>S</v>
      </c>
      <c r="L555" s="5" t="str">
        <f>RIGHTB(C555,1)</f>
        <v>E</v>
      </c>
      <c r="M555" s="6">
        <f>IF(AND(K555="S",LEN(B555)&gt;4),-LEFT(B555,4),IF(AND(K555="S",LEN(B555)=4),-LEFT(B555,3),IF(AND(K555="N",LEN(B555)=4),LEFT(B555,3),LEFT(B555,4))))</f>
        <v>-47.3</v>
      </c>
      <c r="N555" s="6" t="str">
        <f>IF(AND(L555="W",LEN(C555)=6),-LEFT(C555,5), IF(AND(L555="W",LEN(C555)=5),-LEFT(C555,4), IF(AND(L555="W",LEN(C555)=4), -LEFT(C555,3), IF(AND(L555="E", LEN(C555)=6),LEFT(C555,5), IF(AND(L555="E",LEN(C555)=5), LEFT(C555,4), IF(AND(L555="E",LEN(C555)=4),LEFT(C555,3) ))))))</f>
        <v>20.6</v>
      </c>
      <c r="O555">
        <f>(F555^2+G555^2+H555^2)^0.5</f>
        <v>0</v>
      </c>
      <c r="P555" t="e">
        <f>ATAN((R555^2+S555^2)^0.5/T555)/$AB$1</f>
        <v>#DIV/0!</v>
      </c>
      <c r="Q555" t="e">
        <f>ATAN2(R555,S555)/$AB$1+180</f>
        <v>#DIV/0!</v>
      </c>
      <c r="R555">
        <f>-F555*SIN(M555*$AB$1)*COS(N555*$AB$1)-G555*SIN($AB$1*M555)*SIN($AB$1*N555)+H555*COS($AB$1*M555)</f>
        <v>0</v>
      </c>
      <c r="S555">
        <f>-F555*SIN($AB$1*N555)+G555*COS($AB$1*N555)</f>
        <v>0</v>
      </c>
      <c r="T555">
        <f>-F555*COS($AB$1*M555)*COS(N555*$AB$1)-G555*COS($AB$1*M555)*SIN($AB$1*N555)-H555*SIN($AB$1*M555)</f>
        <v>0</v>
      </c>
      <c r="W555">
        <f t="shared" si="16"/>
        <v>0</v>
      </c>
    </row>
    <row r="556" spans="1:23">
      <c r="A556" t="s">
        <v>2690</v>
      </c>
      <c r="I556" t="s">
        <v>1826</v>
      </c>
      <c r="J556" s="36">
        <v>0.15</v>
      </c>
      <c r="K556" s="5" t="str">
        <f>RIGHTB(B556,1)</f>
        <v/>
      </c>
      <c r="L556" s="5" t="str">
        <f>RIGHTB(C556,1)</f>
        <v/>
      </c>
      <c r="M556" s="6" t="str">
        <f>IF(AND(K556="S",LEN(B556)&gt;4),-LEFT(B556,4),IF(AND(K556="S",LEN(B556)=4),-LEFT(B556,3),IF(AND(K556="N",LEN(B556)=4),LEFT(B556,3),LEFT(B556,4))))</f>
        <v/>
      </c>
      <c r="N556" s="6" t="b">
        <f>IF(AND(L556="W",LEN(C556)=6),-LEFT(C556,5), IF(AND(L556="W",LEN(C556)=5),-LEFT(C556,4), IF(AND(L556="W",LEN(C556)=4), -LEFT(C556,3), IF(AND(L556="E", LEN(C556)=6),LEFT(C556,5), IF(AND(L556="E",LEN(C556)=5), LEFT(C556,4), IF(AND(L556="E",LEN(C556)=4),LEFT(C556,3) ))))))</f>
        <v>0</v>
      </c>
      <c r="O556">
        <f>(F556^2+G556^2+H556^2)^0.5</f>
        <v>0</v>
      </c>
      <c r="P556" t="e">
        <f>ATAN((R556^2+S556^2)^0.5/T556)/$AB$1</f>
        <v>#VALUE!</v>
      </c>
      <c r="Q556" t="e">
        <f>ATAN2(R556,S556)/$AB$1+180</f>
        <v>#VALUE!</v>
      </c>
      <c r="R556" t="e">
        <f>-F556*SIN(M556*$AB$1)*COS(N556*$AB$1)-G556*SIN($AB$1*M556)*SIN($AB$1*N556)+H556*COS($AB$1*M556)</f>
        <v>#VALUE!</v>
      </c>
      <c r="S556">
        <f>-F556*SIN($AB$1*N556)+G556*COS($AB$1*N556)</f>
        <v>0</v>
      </c>
      <c r="T556" t="e">
        <f>-F556*COS($AB$1*M556)*COS(N556*$AB$1)-G556*COS($AB$1*M556)*SIN($AB$1*N556)-H556*SIN($AB$1*M556)</f>
        <v>#VALUE!</v>
      </c>
      <c r="W556">
        <f t="shared" si="16"/>
        <v>0</v>
      </c>
    </row>
    <row r="557" spans="1:23">
      <c r="A557" t="s">
        <v>2637</v>
      </c>
      <c r="I557" t="s">
        <v>1826</v>
      </c>
      <c r="J557" s="36">
        <v>0.15</v>
      </c>
      <c r="K557" s="5" t="str">
        <f>RIGHTB(B557,1)</f>
        <v/>
      </c>
      <c r="L557" s="5" t="str">
        <f>RIGHTB(C557,1)</f>
        <v/>
      </c>
      <c r="M557" s="6" t="str">
        <f>IF(AND(K557="S",LEN(B557)&gt;4),-LEFT(B557,4),IF(AND(K557="S",LEN(B557)=4),-LEFT(B557,3),IF(AND(K557="N",LEN(B557)=4),LEFT(B557,3),LEFT(B557,4))))</f>
        <v/>
      </c>
      <c r="N557" s="6" t="b">
        <f>IF(AND(L557="W",LEN(C557)=6),-LEFT(C557,5), IF(AND(L557="W",LEN(C557)=5),-LEFT(C557,4), IF(AND(L557="W",LEN(C557)=4), -LEFT(C557,3), IF(AND(L557="E", LEN(C557)=6),LEFT(C557,5), IF(AND(L557="E",LEN(C557)=5), LEFT(C557,4), IF(AND(L557="E",LEN(C557)=4),LEFT(C557,3) ))))))</f>
        <v>0</v>
      </c>
      <c r="O557">
        <f>(F557^2+G557^2+H557^2)^0.5</f>
        <v>0</v>
      </c>
      <c r="P557" t="e">
        <f>ATAN((R557^2+S557^2)^0.5/T557)/$AB$1</f>
        <v>#VALUE!</v>
      </c>
      <c r="Q557" t="e">
        <f>ATAN2(R557,S557)/$AB$1+180</f>
        <v>#VALUE!</v>
      </c>
      <c r="R557" t="e">
        <f>-F557*SIN(M557*$AB$1)*COS(N557*$AB$1)-G557*SIN($AB$1*M557)*SIN($AB$1*N557)+H557*COS($AB$1*M557)</f>
        <v>#VALUE!</v>
      </c>
      <c r="S557">
        <f>-F557*SIN($AB$1*N557)+G557*COS($AB$1*N557)</f>
        <v>0</v>
      </c>
      <c r="T557" t="e">
        <f>-F557*COS($AB$1*M557)*COS(N557*$AB$1)-G557*COS($AB$1*M557)*SIN($AB$1*N557)-H557*SIN($AB$1*M557)</f>
        <v>#VALUE!</v>
      </c>
      <c r="W557">
        <f t="shared" si="16"/>
        <v>0</v>
      </c>
    </row>
    <row r="558" spans="1:23">
      <c r="A558" t="s">
        <v>2517</v>
      </c>
      <c r="I558" t="s">
        <v>1829</v>
      </c>
      <c r="J558" s="36">
        <v>0.15</v>
      </c>
      <c r="K558" s="5" t="str">
        <f>RIGHTB(B558,1)</f>
        <v/>
      </c>
      <c r="L558" s="5" t="str">
        <f>RIGHTB(C558,1)</f>
        <v/>
      </c>
      <c r="M558" s="6" t="str">
        <f>IF(AND(K558="S",LEN(B558)&gt;4),-LEFT(B558,4),IF(AND(K558="S",LEN(B558)=4),-LEFT(B558,3),IF(AND(K558="N",LEN(B558)=4),LEFT(B558,3),LEFT(B558,4))))</f>
        <v/>
      </c>
      <c r="N558" s="6" t="b">
        <f>IF(AND(L558="W",LEN(C558)=6),-LEFT(C558,5), IF(AND(L558="W",LEN(C558)=5),-LEFT(C558,4), IF(AND(L558="W",LEN(C558)=4), -LEFT(C558,3), IF(AND(L558="E", LEN(C558)=6),LEFT(C558,5), IF(AND(L558="E",LEN(C558)=5), LEFT(C558,4), IF(AND(L558="E",LEN(C558)=4),LEFT(C558,3) ))))))</f>
        <v>0</v>
      </c>
      <c r="O558">
        <f>(F558^2+G558^2+H558^2)^0.5</f>
        <v>0</v>
      </c>
      <c r="P558" t="e">
        <f>ATAN((R558^2+S558^2)^0.5/T558)/$AB$1</f>
        <v>#VALUE!</v>
      </c>
      <c r="Q558" t="e">
        <f>ATAN2(R558,S558)/$AB$1+180</f>
        <v>#VALUE!</v>
      </c>
      <c r="R558" t="e">
        <f>-F558*SIN(M558*$AB$1)*COS(N558*$AB$1)-G558*SIN($AB$1*M558)*SIN($AB$1*N558)+H558*COS($AB$1*M558)</f>
        <v>#VALUE!</v>
      </c>
      <c r="S558">
        <f>-F558*SIN($AB$1*N558)+G558*COS($AB$1*N558)</f>
        <v>0</v>
      </c>
      <c r="T558" t="e">
        <f>-F558*COS($AB$1*M558)*COS(N558*$AB$1)-G558*COS($AB$1*M558)*SIN($AB$1*N558)-H558*SIN($AB$1*M558)</f>
        <v>#VALUE!</v>
      </c>
      <c r="W558">
        <f t="shared" si="16"/>
        <v>0</v>
      </c>
    </row>
    <row r="559" spans="1:23">
      <c r="A559" t="s">
        <v>2399</v>
      </c>
      <c r="B559" t="s">
        <v>981</v>
      </c>
      <c r="C559" t="s">
        <v>982</v>
      </c>
      <c r="I559" t="s">
        <v>1829</v>
      </c>
      <c r="J559" s="36">
        <v>0.15</v>
      </c>
      <c r="K559" s="5" t="str">
        <f>RIGHTB(B559,1)</f>
        <v>N</v>
      </c>
      <c r="L559" s="5" t="str">
        <f>RIGHTB(C559,1)</f>
        <v>E</v>
      </c>
      <c r="M559" s="6" t="str">
        <f>IF(AND(K559="S",LEN(B559)&gt;4),-LEFT(B559,4),IF(AND(K559="S",LEN(B559)=4),-LEFT(B559,3),IF(AND(K559="N",LEN(B559)=4),LEFT(B559,3),LEFT(B559,4))))</f>
        <v>17.7</v>
      </c>
      <c r="N559" s="6" t="str">
        <f>IF(AND(L559="W",LEN(C559)=6),-LEFT(C559,5), IF(AND(L559="W",LEN(C559)=5),-LEFT(C559,4), IF(AND(L559="W",LEN(C559)=4), -LEFT(C559,3), IF(AND(L559="E", LEN(C559)=6),LEFT(C559,5), IF(AND(L559="E",LEN(C559)=5), LEFT(C559,4), IF(AND(L559="E",LEN(C559)=4),LEFT(C559,3) ))))))</f>
        <v>36.0</v>
      </c>
      <c r="O559">
        <f>(F559^2+G559^2+H559^2)^0.5</f>
        <v>0</v>
      </c>
      <c r="P559" t="e">
        <f>ATAN((R559^2+S559^2)^0.5/T559)/$AB$1</f>
        <v>#DIV/0!</v>
      </c>
      <c r="Q559" t="e">
        <f>ATAN2(R559,S559)/$AB$1+180</f>
        <v>#DIV/0!</v>
      </c>
      <c r="R559">
        <f>-F559*SIN(M559*$AB$1)*COS(N559*$AB$1)-G559*SIN($AB$1*M559)*SIN($AB$1*N559)+H559*COS($AB$1*M559)</f>
        <v>0</v>
      </c>
      <c r="S559">
        <f>-F559*SIN($AB$1*N559)+G559*COS($AB$1*N559)</f>
        <v>0</v>
      </c>
      <c r="T559">
        <f>-F559*COS($AB$1*M559)*COS(N559*$AB$1)-G559*COS($AB$1*M559)*SIN($AB$1*N559)-H559*SIN($AB$1*M559)</f>
        <v>0</v>
      </c>
      <c r="W559">
        <f t="shared" si="16"/>
        <v>0</v>
      </c>
    </row>
    <row r="560" spans="1:23">
      <c r="A560" t="s">
        <v>2373</v>
      </c>
      <c r="B560" t="s">
        <v>478</v>
      </c>
      <c r="C560" t="s">
        <v>479</v>
      </c>
      <c r="D560">
        <v>20</v>
      </c>
      <c r="I560" t="s">
        <v>1826</v>
      </c>
      <c r="J560" s="36">
        <v>0.15</v>
      </c>
      <c r="K560" s="5" t="str">
        <f>RIGHTB(B560,1)</f>
        <v>N</v>
      </c>
      <c r="L560" s="5" t="str">
        <f>RIGHTB(C560,1)</f>
        <v>E</v>
      </c>
      <c r="M560" s="6" t="str">
        <f>IF(AND(K560="S",LEN(B560)&gt;4),-LEFT(B560,4),IF(AND(K560="S",LEN(B560)=4),-LEFT(B560,3),IF(AND(K560="N",LEN(B560)=4),LEFT(B560,3),LEFT(B560,4))))</f>
        <v>58.7</v>
      </c>
      <c r="N560" s="6" t="str">
        <f>IF(AND(L560="W",LEN(C560)=6),-LEFT(C560,5), IF(AND(L560="W",LEN(C560)=5),-LEFT(C560,4), IF(AND(L560="W",LEN(C560)=4), -LEFT(C560,3), IF(AND(L560="E", LEN(C560)=6),LEFT(C560,5), IF(AND(L560="E",LEN(C560)=5), LEFT(C560,4), IF(AND(L560="E",LEN(C560)=4),LEFT(C560,3) ))))))</f>
        <v>74.7</v>
      </c>
      <c r="O560">
        <f>(F560^2+G560^2+H560^2)^0.5</f>
        <v>0</v>
      </c>
      <c r="P560" t="e">
        <f>ATAN((R560^2+S560^2)^0.5/T560)/$AB$1</f>
        <v>#DIV/0!</v>
      </c>
      <c r="Q560" t="e">
        <f>ATAN2(R560,S560)/$AB$1+180</f>
        <v>#DIV/0!</v>
      </c>
      <c r="R560">
        <f>-F560*SIN(M560*$AB$1)*COS(N560*$AB$1)-G560*SIN($AB$1*M560)*SIN($AB$1*N560)+H560*COS($AB$1*M560)</f>
        <v>0</v>
      </c>
      <c r="S560">
        <f>-F560*SIN($AB$1*N560)+G560*COS($AB$1*N560)</f>
        <v>0</v>
      </c>
      <c r="T560">
        <f>-F560*COS($AB$1*M560)*COS(N560*$AB$1)-G560*COS($AB$1*M560)*SIN($AB$1*N560)-H560*SIN($AB$1*M560)</f>
        <v>0</v>
      </c>
      <c r="W560">
        <f t="shared" si="16"/>
        <v>0</v>
      </c>
    </row>
    <row r="561" spans="1:23">
      <c r="A561" t="s">
        <v>2300</v>
      </c>
      <c r="I561" t="s">
        <v>1790</v>
      </c>
      <c r="J561" s="36">
        <v>0.15</v>
      </c>
      <c r="K561" s="5" t="str">
        <f>RIGHTB(B561,1)</f>
        <v/>
      </c>
      <c r="L561" s="5" t="str">
        <f>RIGHTB(C561,1)</f>
        <v/>
      </c>
      <c r="M561" s="6" t="str">
        <f>IF(AND(K561="S",LEN(B561)&gt;4),-LEFT(B561,4),IF(AND(K561="S",LEN(B561)=4),-LEFT(B561,3),IF(AND(K561="N",LEN(B561)=4),LEFT(B561,3),LEFT(B561,4))))</f>
        <v/>
      </c>
      <c r="N561" s="6" t="b">
        <f>IF(AND(L561="W",LEN(C561)=6),-LEFT(C561,5), IF(AND(L561="W",LEN(C561)=5),-LEFT(C561,4), IF(AND(L561="W",LEN(C561)=4), -LEFT(C561,3), IF(AND(L561="E", LEN(C561)=6),LEFT(C561,5), IF(AND(L561="E",LEN(C561)=5), LEFT(C561,4), IF(AND(L561="E",LEN(C561)=4),LEFT(C561,3) ))))))</f>
        <v>0</v>
      </c>
      <c r="O561">
        <f>(F561^2+G561^2+H561^2)^0.5</f>
        <v>0</v>
      </c>
      <c r="P561" t="e">
        <f>ATAN((R561^2+S561^2)^0.5/T561)/$AB$1</f>
        <v>#VALUE!</v>
      </c>
      <c r="Q561" t="e">
        <f>ATAN2(R561,S561)/$AB$1+180</f>
        <v>#VALUE!</v>
      </c>
      <c r="R561" t="e">
        <f>-F561*SIN(M561*$AB$1)*COS(N561*$AB$1)-G561*SIN($AB$1*M561)*SIN($AB$1*N561)+H561*COS($AB$1*M561)</f>
        <v>#VALUE!</v>
      </c>
      <c r="S561">
        <f>-F561*SIN($AB$1*N561)+G561*COS($AB$1*N561)</f>
        <v>0</v>
      </c>
      <c r="T561" t="e">
        <f>-F561*COS($AB$1*M561)*COS(N561*$AB$1)-G561*COS($AB$1*M561)*SIN($AB$1*N561)-H561*SIN($AB$1*M561)</f>
        <v>#VALUE!</v>
      </c>
      <c r="W561">
        <f t="shared" si="16"/>
        <v>0</v>
      </c>
    </row>
    <row r="562" spans="1:23">
      <c r="A562" t="s">
        <v>2275</v>
      </c>
      <c r="B562" t="s">
        <v>68</v>
      </c>
      <c r="C562" t="s">
        <v>353</v>
      </c>
      <c r="D562">
        <v>29.6</v>
      </c>
      <c r="E562">
        <v>11.3</v>
      </c>
      <c r="F562">
        <v>9.6</v>
      </c>
      <c r="G562">
        <v>5.8</v>
      </c>
      <c r="H562">
        <v>1.5</v>
      </c>
      <c r="I562" t="s">
        <v>1829</v>
      </c>
      <c r="J562" s="36">
        <v>0.15</v>
      </c>
      <c r="K562" s="5" t="str">
        <f>RIGHTB(B562,1)</f>
        <v>N</v>
      </c>
      <c r="L562" s="5" t="str">
        <f>RIGHTB(C562,1)</f>
        <v>W</v>
      </c>
      <c r="M562" s="6" t="str">
        <f>IF(AND(K562="S",LEN(B562)&gt;4),-LEFT(B562,4),IF(AND(K562="S",LEN(B562)=4),-LEFT(B562,3),IF(AND(K562="N",LEN(B562)=4),LEFT(B562,3),LEFT(B562,4))))</f>
        <v>32.8</v>
      </c>
      <c r="N562" s="6">
        <f>IF(AND(L562="W",LEN(C562)=6),-LEFT(C562,5), IF(AND(L562="W",LEN(C562)=5),-LEFT(C562,4), IF(AND(L562="W",LEN(C562)=4), -LEFT(C562,3), IF(AND(L562="E", LEN(C562)=6),LEFT(C562,5), IF(AND(L562="E",LEN(C562)=5), LEFT(C562,4), IF(AND(L562="E",LEN(C562)=4),LEFT(C562,3) ))))))</f>
        <v>-165.6</v>
      </c>
      <c r="O562">
        <f>(F562^2+G562^2+H562^2)^0.5</f>
        <v>11.315917991926241</v>
      </c>
      <c r="P562">
        <f>ATAN((R562^2+S562^2)^0.5/T562)/$AB$1</f>
        <v>43.444669870442212</v>
      </c>
      <c r="Q562">
        <f>ATAN2(R562,S562)/$AB$1+180</f>
        <v>155.47206856821398</v>
      </c>
      <c r="R562">
        <f>-F562*SIN(M562*$AB$1)*COS(N562*$AB$1)-G562*SIN($AB$1*M562)*SIN($AB$1*N562)+H562*COS($AB$1*M562)</f>
        <v>7.0792292836241968</v>
      </c>
      <c r="S562">
        <f>-F562*SIN($AB$1*N562)+G562*COS($AB$1*N562)</f>
        <v>-3.2303594168761571</v>
      </c>
      <c r="T562">
        <f>-F562*COS($AB$1*M562)*COS(N562*$AB$1)-G562*COS($AB$1*M562)*SIN($AB$1*N562)-H562*SIN($AB$1*M562)</f>
        <v>8.2157952011766433</v>
      </c>
      <c r="W562">
        <f t="shared" si="16"/>
        <v>1</v>
      </c>
    </row>
    <row r="563" spans="1:23">
      <c r="A563" t="s">
        <v>2161</v>
      </c>
      <c r="B563" t="s">
        <v>206</v>
      </c>
      <c r="C563" t="s">
        <v>207</v>
      </c>
      <c r="D563">
        <v>29.6</v>
      </c>
      <c r="I563" t="s">
        <v>1790</v>
      </c>
      <c r="J563" s="36">
        <v>0.15</v>
      </c>
      <c r="K563" s="5" t="str">
        <f>RIGHTB(B563,1)</f>
        <v>S</v>
      </c>
      <c r="L563" s="5" t="str">
        <f>RIGHTB(C563,1)</f>
        <v>E</v>
      </c>
      <c r="M563" s="6">
        <f>IF(AND(K563="S",LEN(B563)&gt;4),-LEFT(B563,4),IF(AND(K563="S",LEN(B563)=4),-LEFT(B563,3),IF(AND(K563="N",LEN(B563)=4),LEFT(B563,3),LEFT(B563,4))))</f>
        <v>-45.3</v>
      </c>
      <c r="N563" s="6" t="str">
        <f>IF(AND(L563="W",LEN(C563)=6),-LEFT(C563,5), IF(AND(L563="W",LEN(C563)=5),-LEFT(C563,4), IF(AND(L563="W",LEN(C563)=4), -LEFT(C563,3), IF(AND(L563="E", LEN(C563)=6),LEFT(C563,5), IF(AND(L563="E",LEN(C563)=5), LEFT(C563,4), IF(AND(L563="E",LEN(C563)=4),LEFT(C563,3) ))))))</f>
        <v>63.5</v>
      </c>
      <c r="O563">
        <f>(F563^2+G563^2+H563^2)^0.5</f>
        <v>0</v>
      </c>
      <c r="P563" t="e">
        <f>ATAN((R563^2+S563^2)^0.5/T563)/$AB$1</f>
        <v>#DIV/0!</v>
      </c>
      <c r="Q563" t="e">
        <f>ATAN2(R563,S563)/$AB$1+180</f>
        <v>#DIV/0!</v>
      </c>
      <c r="R563">
        <f>-F563*SIN(M563*$AB$1)*COS(N563*$AB$1)-G563*SIN($AB$1*M563)*SIN($AB$1*N563)+H563*COS($AB$1*M563)</f>
        <v>0</v>
      </c>
      <c r="S563">
        <f>-F563*SIN($AB$1*N563)+G563*COS($AB$1*N563)</f>
        <v>0</v>
      </c>
      <c r="T563">
        <f>-F563*COS($AB$1*M563)*COS(N563*$AB$1)-G563*COS($AB$1*M563)*SIN($AB$1*N563)-H563*SIN($AB$1*M563)</f>
        <v>0</v>
      </c>
      <c r="W563">
        <f t="shared" si="16"/>
        <v>0</v>
      </c>
    </row>
    <row r="564" spans="1:23">
      <c r="A564" t="s">
        <v>2133</v>
      </c>
      <c r="B564" t="s">
        <v>162</v>
      </c>
      <c r="C564" t="s">
        <v>163</v>
      </c>
      <c r="D564">
        <v>25.2</v>
      </c>
      <c r="I564" t="s">
        <v>1790</v>
      </c>
      <c r="J564" s="36">
        <v>0.15</v>
      </c>
      <c r="K564" s="5" t="str">
        <f>RIGHTB(B564,1)</f>
        <v>N</v>
      </c>
      <c r="L564" s="5" t="str">
        <f>RIGHTB(C564,1)</f>
        <v>E</v>
      </c>
      <c r="M564" s="6" t="str">
        <f>IF(AND(K564="S",LEN(B564)&gt;4),-LEFT(B564,4),IF(AND(K564="S",LEN(B564)=4),-LEFT(B564,3),IF(AND(K564="N",LEN(B564)=4),LEFT(B564,3),LEFT(B564,4))))</f>
        <v>36.2</v>
      </c>
      <c r="N564" s="6" t="str">
        <f>IF(AND(L564="W",LEN(C564)=6),-LEFT(C564,5), IF(AND(L564="W",LEN(C564)=5),-LEFT(C564,4), IF(AND(L564="W",LEN(C564)=4), -LEFT(C564,3), IF(AND(L564="E", LEN(C564)=6),LEFT(C564,5), IF(AND(L564="E",LEN(C564)=5), LEFT(C564,4), IF(AND(L564="E",LEN(C564)=4),LEFT(C564,3) ))))))</f>
        <v>107.4</v>
      </c>
      <c r="O564">
        <f>(F564^2+G564^2+H564^2)^0.5</f>
        <v>0</v>
      </c>
      <c r="P564" t="e">
        <f>ATAN((R564^2+S564^2)^0.5/T564)/$AB$1</f>
        <v>#DIV/0!</v>
      </c>
      <c r="Q564" t="e">
        <f>ATAN2(R564,S564)/$AB$1+180</f>
        <v>#DIV/0!</v>
      </c>
      <c r="R564">
        <f>-F564*SIN(M564*$AB$1)*COS(N564*$AB$1)-G564*SIN($AB$1*M564)*SIN($AB$1*N564)+H564*COS($AB$1*M564)</f>
        <v>0</v>
      </c>
      <c r="S564">
        <f>-F564*SIN($AB$1*N564)+G564*COS($AB$1*N564)</f>
        <v>0</v>
      </c>
      <c r="T564">
        <f>-F564*COS($AB$1*M564)*COS(N564*$AB$1)-G564*COS($AB$1*M564)*SIN($AB$1*N564)-H564*SIN($AB$1*M564)</f>
        <v>0</v>
      </c>
      <c r="W564">
        <f t="shared" si="16"/>
        <v>0</v>
      </c>
    </row>
    <row r="565" spans="1:23">
      <c r="A565" t="s">
        <v>2081</v>
      </c>
      <c r="B565" t="s">
        <v>76</v>
      </c>
      <c r="C565" t="s">
        <v>77</v>
      </c>
      <c r="D565">
        <v>66.599999999999994</v>
      </c>
      <c r="I565" t="s">
        <v>1790</v>
      </c>
      <c r="J565" s="36">
        <v>0.15</v>
      </c>
      <c r="K565" s="5" t="str">
        <f>RIGHTB(B565,1)</f>
        <v>S</v>
      </c>
      <c r="L565" s="5" t="str">
        <f>RIGHTB(C565,1)</f>
        <v>E</v>
      </c>
      <c r="M565" s="6">
        <f>IF(AND(K565="S",LEN(B565)&gt;4),-LEFT(B565,4),IF(AND(K565="S",LEN(B565)=4),-LEFT(B565,3),IF(AND(K565="N",LEN(B565)=4),LEFT(B565,3),LEFT(B565,4))))</f>
        <v>-34.4</v>
      </c>
      <c r="N565" s="6" t="str">
        <f>IF(AND(L565="W",LEN(C565)=6),-LEFT(C565,5), IF(AND(L565="W",LEN(C565)=5),-LEFT(C565,4), IF(AND(L565="W",LEN(C565)=4), -LEFT(C565,3), IF(AND(L565="E", LEN(C565)=6),LEFT(C565,5), IF(AND(L565="E",LEN(C565)=5), LEFT(C565,4), IF(AND(L565="E",LEN(C565)=4),LEFT(C565,3) ))))))</f>
        <v>118.2</v>
      </c>
      <c r="O565">
        <f>(F565^2+G565^2+H565^2)^0.5</f>
        <v>0</v>
      </c>
      <c r="P565" t="e">
        <f>ATAN((R565^2+S565^2)^0.5/T565)/$AB$1</f>
        <v>#DIV/0!</v>
      </c>
      <c r="Q565" t="e">
        <f>ATAN2(R565,S565)/$AB$1+180</f>
        <v>#DIV/0!</v>
      </c>
      <c r="R565">
        <f>-F565*SIN(M565*$AB$1)*COS(N565*$AB$1)-G565*SIN($AB$1*M565)*SIN($AB$1*N565)+H565*COS($AB$1*M565)</f>
        <v>0</v>
      </c>
      <c r="S565">
        <f>-F565*SIN($AB$1*N565)+G565*COS($AB$1*N565)</f>
        <v>0</v>
      </c>
      <c r="T565">
        <f>-F565*COS($AB$1*M565)*COS(N565*$AB$1)-G565*COS($AB$1*M565)*SIN($AB$1*N565)-H565*SIN($AB$1*M565)</f>
        <v>0</v>
      </c>
      <c r="W565">
        <f t="shared" si="16"/>
        <v>0</v>
      </c>
    </row>
    <row r="566" spans="1:23">
      <c r="A566" t="s">
        <v>2041</v>
      </c>
      <c r="B566" t="s">
        <v>28</v>
      </c>
      <c r="C566" t="s">
        <v>29</v>
      </c>
      <c r="D566">
        <v>30.7</v>
      </c>
      <c r="E566">
        <v>21.7</v>
      </c>
      <c r="F566">
        <v>15.3</v>
      </c>
      <c r="G566">
        <v>-13.3</v>
      </c>
      <c r="H566">
        <v>-7.8</v>
      </c>
      <c r="I566" t="s">
        <v>1790</v>
      </c>
      <c r="J566" s="36">
        <v>0.15</v>
      </c>
      <c r="K566" s="5" t="str">
        <f>RIGHTB(B566,1)</f>
        <v>N</v>
      </c>
      <c r="L566" s="5" t="str">
        <f>RIGHTB(C566,1)</f>
        <v>W</v>
      </c>
      <c r="M566" s="6" t="str">
        <f>IF(AND(K566="S",LEN(B566)&gt;4),-LEFT(B566,4),IF(AND(K566="S",LEN(B566)=4),-LEFT(B566,3),IF(AND(K566="N",LEN(B566)=4),LEFT(B566,3),LEFT(B566,4))))</f>
        <v>86.7</v>
      </c>
      <c r="N566" s="6">
        <f>IF(AND(L566="W",LEN(C566)=6),-LEFT(C566,5), IF(AND(L566="W",LEN(C566)=5),-LEFT(C566,4), IF(AND(L566="W",LEN(C566)=4), -LEFT(C566,3), IF(AND(L566="E", LEN(C566)=6),LEFT(C566,5), IF(AND(L566="E",LEN(C566)=5), LEFT(C566,4), IF(AND(L566="E",LEN(C566)=4),LEFT(C566,3) ))))))</f>
        <v>-162.1</v>
      </c>
      <c r="O566">
        <f>(F566^2+G566^2+H566^2)^0.5</f>
        <v>21.721418001594646</v>
      </c>
      <c r="P566">
        <f>ATAN((R566^2+S566^2)^0.5/T566)/$AB$1</f>
        <v>67.278770293661267</v>
      </c>
      <c r="Q566">
        <f>ATAN2(R566,S566)/$AB$1+180</f>
        <v>240.04184789156142</v>
      </c>
      <c r="R566">
        <f>-F566*SIN(M566*$AB$1)*COS(N566*$AB$1)-G566*SIN($AB$1*M566)*SIN($AB$1*N566)+H566*COS($AB$1*M566)</f>
        <v>10.005188198074269</v>
      </c>
      <c r="S566">
        <f>-F566*SIN($AB$1*N566)+G566*COS($AB$1*N566)</f>
        <v>17.358761824780348</v>
      </c>
      <c r="T566">
        <f>-F566*COS($AB$1*M566)*COS(N566*$AB$1)-G566*COS($AB$1*M566)*SIN($AB$1*N566)-H566*SIN($AB$1*M566)</f>
        <v>8.3898508348875804</v>
      </c>
      <c r="W566">
        <f t="shared" si="16"/>
        <v>1</v>
      </c>
    </row>
    <row r="567" spans="1:23">
      <c r="A567" t="s">
        <v>1999</v>
      </c>
      <c r="B567" t="s">
        <v>489</v>
      </c>
      <c r="C567" t="s">
        <v>896</v>
      </c>
      <c r="D567">
        <v>36.1</v>
      </c>
      <c r="I567" t="s">
        <v>1790</v>
      </c>
      <c r="J567" s="36">
        <v>0.15</v>
      </c>
      <c r="K567" s="5" t="str">
        <f>RIGHTB(B567,1)</f>
        <v>N</v>
      </c>
      <c r="L567" s="5" t="str">
        <f>RIGHTB(C567,1)</f>
        <v>W</v>
      </c>
      <c r="M567" s="6" t="str">
        <f>IF(AND(K567="S",LEN(B567)&gt;4),-LEFT(B567,4),IF(AND(K567="S",LEN(B567)=4),-LEFT(B567,3),IF(AND(K567="N",LEN(B567)=4),LEFT(B567,3),LEFT(B567,4))))</f>
        <v>22.0</v>
      </c>
      <c r="N567" s="6">
        <f>IF(AND(L567="W",LEN(C567)=6),-LEFT(C567,5), IF(AND(L567="W",LEN(C567)=5),-LEFT(C567,4), IF(AND(L567="W",LEN(C567)=4), -LEFT(C567,3), IF(AND(L567="E", LEN(C567)=6),LEFT(C567,5), IF(AND(L567="E",LEN(C567)=5), LEFT(C567,4), IF(AND(L567="E",LEN(C567)=4),LEFT(C567,3) ))))))</f>
        <v>-171.6</v>
      </c>
      <c r="O567">
        <f>(F567^2+G567^2+H567^2)^0.5</f>
        <v>0</v>
      </c>
      <c r="P567" t="e">
        <f>ATAN((R567^2+S567^2)^0.5/T567)/$AB$1</f>
        <v>#DIV/0!</v>
      </c>
      <c r="Q567" t="e">
        <f>ATAN2(R567,S567)/$AB$1+180</f>
        <v>#DIV/0!</v>
      </c>
      <c r="R567">
        <f>-F567*SIN(M567*$AB$1)*COS(N567*$AB$1)-G567*SIN($AB$1*M567)*SIN($AB$1*N567)+H567*COS($AB$1*M567)</f>
        <v>0</v>
      </c>
      <c r="S567">
        <f>-F567*SIN($AB$1*N567)+G567*COS($AB$1*N567)</f>
        <v>0</v>
      </c>
      <c r="T567">
        <f>-F567*COS($AB$1*M567)*COS(N567*$AB$1)-G567*COS($AB$1*M567)*SIN($AB$1*N567)-H567*SIN($AB$1*M567)</f>
        <v>0</v>
      </c>
      <c r="W567">
        <f t="shared" si="16"/>
        <v>0</v>
      </c>
    </row>
    <row r="568" spans="1:23">
      <c r="A568" t="s">
        <v>1587</v>
      </c>
      <c r="B568" t="s">
        <v>642</v>
      </c>
      <c r="C568" t="s">
        <v>643</v>
      </c>
      <c r="D568">
        <v>42.5</v>
      </c>
      <c r="E568">
        <v>18.100000000000001</v>
      </c>
      <c r="F568">
        <v>-3.8</v>
      </c>
      <c r="G568">
        <v>-17.7</v>
      </c>
      <c r="H568">
        <v>-1.2</v>
      </c>
      <c r="I568" t="s">
        <v>1829</v>
      </c>
      <c r="J568" s="36">
        <v>0.15</v>
      </c>
      <c r="K568" s="5" t="str">
        <f>RIGHTB(B568,1)</f>
        <v>S</v>
      </c>
      <c r="L568" s="5" t="str">
        <f>RIGHTB(C568,1)</f>
        <v>E</v>
      </c>
      <c r="M568" s="6">
        <f>IF(AND(K568="S",LEN(B568)&gt;4),-LEFT(B568,4),IF(AND(K568="S",LEN(B568)=4),-LEFT(B568,3),IF(AND(K568="N",LEN(B568)=4),LEFT(B568,3),LEFT(B568,4))))</f>
        <v>-10.8</v>
      </c>
      <c r="N568" s="6" t="str">
        <f>IF(AND(L568="W",LEN(C568)=6),-LEFT(C568,5), IF(AND(L568="W",LEN(C568)=5),-LEFT(C568,4), IF(AND(L568="W",LEN(C568)=4), -LEFT(C568,3), IF(AND(L568="E", LEN(C568)=6),LEFT(C568,5), IF(AND(L568="E",LEN(C568)=5), LEFT(C568,4), IF(AND(L568="E",LEN(C568)=4),LEFT(C568,3) ))))))</f>
        <v>0.7</v>
      </c>
      <c r="O568">
        <f>(F568^2+G568^2+H568^2)^0.5</f>
        <v>18.143042743707571</v>
      </c>
      <c r="P568">
        <f>ATAN((R568^2+S568^2)^0.5/T568)/$AB$1</f>
        <v>78.16842843569647</v>
      </c>
      <c r="Q568">
        <f>ATAN2(R568,S568)/$AB$1+180</f>
        <v>83.756338458854344</v>
      </c>
      <c r="R568">
        <f>-F568*SIN(M568*$AB$1)*COS(N568*$AB$1)-G568*SIN($AB$1*M568)*SIN($AB$1*N568)+H568*COS($AB$1*M568)</f>
        <v>-1.931260062700102</v>
      </c>
      <c r="S568">
        <f>-F568*SIN($AB$1*N568)+G568*COS($AB$1*N568)</f>
        <v>-17.652254439817462</v>
      </c>
      <c r="T568">
        <f>-F568*COS($AB$1*M568)*COS(N568*$AB$1)-G568*COS($AB$1*M568)*SIN($AB$1*N568)-H568*SIN($AB$1*M568)</f>
        <v>3.7199660969105954</v>
      </c>
      <c r="W568">
        <f t="shared" si="16"/>
        <v>1</v>
      </c>
    </row>
    <row r="569" spans="1:23">
      <c r="A569" t="s">
        <v>1955</v>
      </c>
      <c r="B569" t="s">
        <v>169</v>
      </c>
      <c r="C569" t="s">
        <v>615</v>
      </c>
      <c r="D569">
        <v>37</v>
      </c>
      <c r="I569" t="s">
        <v>1826</v>
      </c>
      <c r="J569" s="36">
        <v>0.15</v>
      </c>
      <c r="K569" s="5" t="str">
        <f>RIGHTB(B569,1)</f>
        <v>N</v>
      </c>
      <c r="L569" s="5" t="str">
        <f>RIGHTB(C569,1)</f>
        <v>W</v>
      </c>
      <c r="M569" s="6" t="str">
        <f>IF(AND(K569="S",LEN(B569)&gt;4),-LEFT(B569,4),IF(AND(K569="S",LEN(B569)=4),-LEFT(B569,3),IF(AND(K569="N",LEN(B569)=4),LEFT(B569,3),LEFT(B569,4))))</f>
        <v>7.8</v>
      </c>
      <c r="N569" s="6">
        <f>IF(AND(L569="W",LEN(C569)=6),-LEFT(C569,5), IF(AND(L569="W",LEN(C569)=5),-LEFT(C569,4), IF(AND(L569="W",LEN(C569)=4), -LEFT(C569,3), IF(AND(L569="E", LEN(C569)=6),LEFT(C569,5), IF(AND(L569="E",LEN(C569)=5), LEFT(C569,4), IF(AND(L569="E",LEN(C569)=4),LEFT(C569,3) ))))))</f>
        <v>-1.6</v>
      </c>
      <c r="O569">
        <f>(F569^2+G569^2+H569^2)^0.5</f>
        <v>0</v>
      </c>
      <c r="P569" t="e">
        <f>ATAN((R569^2+S569^2)^0.5/T569)/$AB$1</f>
        <v>#DIV/0!</v>
      </c>
      <c r="Q569" t="e">
        <f>ATAN2(R569,S569)/$AB$1+180</f>
        <v>#DIV/0!</v>
      </c>
      <c r="R569">
        <f>-F569*SIN(M569*$AB$1)*COS(N569*$AB$1)-G569*SIN($AB$1*M569)*SIN($AB$1*N569)+H569*COS($AB$1*M569)</f>
        <v>0</v>
      </c>
      <c r="S569">
        <f>-F569*SIN($AB$1*N569)+G569*COS($AB$1*N569)</f>
        <v>0</v>
      </c>
      <c r="T569">
        <f>-F569*COS($AB$1*M569)*COS(N569*$AB$1)-G569*COS($AB$1*M569)*SIN($AB$1*N569)-H569*SIN($AB$1*M569)</f>
        <v>0</v>
      </c>
      <c r="W569">
        <f t="shared" si="16"/>
        <v>0</v>
      </c>
    </row>
    <row r="570" spans="1:23">
      <c r="A570" t="s">
        <v>1909</v>
      </c>
      <c r="B570" t="s">
        <v>545</v>
      </c>
      <c r="C570" t="s">
        <v>546</v>
      </c>
      <c r="D570">
        <v>64.5</v>
      </c>
      <c r="I570" t="s">
        <v>1790</v>
      </c>
      <c r="J570" s="36">
        <v>0.15</v>
      </c>
      <c r="K570" s="5" t="str">
        <f>RIGHTB(B570,1)</f>
        <v>S</v>
      </c>
      <c r="L570" s="5" t="str">
        <f>RIGHTB(C570,1)</f>
        <v>W</v>
      </c>
      <c r="M570" s="6">
        <f>IF(AND(K570="S",LEN(B570)&gt;4),-LEFT(B570,4),IF(AND(K570="S",LEN(B570)=4),-LEFT(B570,3),IF(AND(K570="N",LEN(B570)=4),LEFT(B570,3),LEFT(B570,4))))</f>
        <v>-63.5</v>
      </c>
      <c r="N570" s="6">
        <f>IF(AND(L570="W",LEN(C570)=6),-LEFT(C570,5), IF(AND(L570="W",LEN(C570)=5),-LEFT(C570,4), IF(AND(L570="W",LEN(C570)=4), -LEFT(C570,3), IF(AND(L570="E", LEN(C570)=6),LEFT(C570,5), IF(AND(L570="E",LEN(C570)=5), LEFT(C570,4), IF(AND(L570="E",LEN(C570)=4),LEFT(C570,3) ))))))</f>
        <v>-101.3</v>
      </c>
      <c r="O570">
        <f>(F570^2+G570^2+H570^2)^0.5</f>
        <v>0</v>
      </c>
      <c r="P570" t="e">
        <f>ATAN((R570^2+S570^2)^0.5/T570)/$AB$1</f>
        <v>#DIV/0!</v>
      </c>
      <c r="Q570" t="e">
        <f>ATAN2(R570,S570)/$AB$1+180</f>
        <v>#DIV/0!</v>
      </c>
      <c r="R570">
        <f>-F570*SIN(M570*$AB$1)*COS(N570*$AB$1)-G570*SIN($AB$1*M570)*SIN($AB$1*N570)+H570*COS($AB$1*M570)</f>
        <v>0</v>
      </c>
      <c r="S570">
        <f>-F570*SIN($AB$1*N570)+G570*COS($AB$1*N570)</f>
        <v>0</v>
      </c>
      <c r="T570">
        <f>-F570*COS($AB$1*M570)*COS(N570*$AB$1)-G570*COS($AB$1*M570)*SIN($AB$1*N570)-H570*SIN($AB$1*M570)</f>
        <v>0</v>
      </c>
      <c r="W570">
        <f t="shared" si="16"/>
        <v>0</v>
      </c>
    </row>
    <row r="571" spans="1:23">
      <c r="A571" t="s">
        <v>1551</v>
      </c>
      <c r="B571" t="s">
        <v>871</v>
      </c>
      <c r="C571" t="s">
        <v>872</v>
      </c>
      <c r="D571">
        <v>31.5</v>
      </c>
      <c r="E571">
        <v>14.4</v>
      </c>
      <c r="F571">
        <v>5.4</v>
      </c>
      <c r="G571">
        <v>-13.2</v>
      </c>
      <c r="H571">
        <v>1.7</v>
      </c>
      <c r="I571" t="s">
        <v>1829</v>
      </c>
      <c r="J571" s="36">
        <v>0.15</v>
      </c>
      <c r="K571" s="5" t="str">
        <f>RIGHTB(B571,1)</f>
        <v>N</v>
      </c>
      <c r="L571" s="5" t="str">
        <f>RIGHTB(C571,1)</f>
        <v>E</v>
      </c>
      <c r="M571" s="6" t="str">
        <f>IF(AND(K571="S",LEN(B571)&gt;4),-LEFT(B571,4),IF(AND(K571="S",LEN(B571)=4),-LEFT(B571,3),IF(AND(K571="N",LEN(B571)=4),LEFT(B571,3),LEFT(B571,4))))</f>
        <v>63.7</v>
      </c>
      <c r="N571" s="6" t="str">
        <f>IF(AND(L571="W",LEN(C571)=6),-LEFT(C571,5), IF(AND(L571="W",LEN(C571)=5),-LEFT(C571,4), IF(AND(L571="W",LEN(C571)=4), -LEFT(C571,3), IF(AND(L571="E", LEN(C571)=6),LEFT(C571,5), IF(AND(L571="E",LEN(C571)=5), LEFT(C571,4), IF(AND(L571="E",LEN(C571)=4),LEFT(C571,3) ))))))</f>
        <v>95.7</v>
      </c>
      <c r="O571">
        <f>(F571^2+G571^2+H571^2)^0.5</f>
        <v>14.362799170078233</v>
      </c>
      <c r="P571">
        <f>ATAN((R571^2+S571^2)^0.5/T571)/$AB$1</f>
        <v>71.60158808444109</v>
      </c>
      <c r="Q571">
        <f>ATAN2(R571,S571)/$AB$1+180</f>
        <v>162.65832311850659</v>
      </c>
      <c r="R571">
        <f>-F571*SIN(M571*$AB$1)*COS(N571*$AB$1)-G571*SIN($AB$1*M571)*SIN($AB$1*N571)+H571*COS($AB$1*M571)</f>
        <v>13.009140957329787</v>
      </c>
      <c r="S571">
        <f>-F571*SIN($AB$1*N571)+G571*COS($AB$1*N571)</f>
        <v>-4.0622793818272447</v>
      </c>
      <c r="T571">
        <f>-F571*COS($AB$1*M571)*COS(N571*$AB$1)-G571*COS($AB$1*M571)*SIN($AB$1*N571)-H571*SIN($AB$1*M571)</f>
        <v>4.5332259789586757</v>
      </c>
      <c r="W571">
        <f t="shared" si="16"/>
        <v>1</v>
      </c>
    </row>
    <row r="572" spans="1:23">
      <c r="A572" t="s">
        <v>1828</v>
      </c>
      <c r="B572" t="s">
        <v>817</v>
      </c>
      <c r="C572" t="s">
        <v>818</v>
      </c>
      <c r="D572">
        <v>19.5</v>
      </c>
      <c r="I572" t="s">
        <v>1829</v>
      </c>
      <c r="J572" s="36">
        <v>0.15</v>
      </c>
      <c r="K572" s="5" t="str">
        <f>RIGHTB(B572,1)</f>
        <v>S</v>
      </c>
      <c r="L572" s="5" t="str">
        <f>RIGHTB(C572,1)</f>
        <v>W</v>
      </c>
      <c r="M572" s="6">
        <f>IF(AND(K572="S",LEN(B572)&gt;4),-LEFT(B572,4),IF(AND(K572="S",LEN(B572)=4),-LEFT(B572,3),IF(AND(K572="N",LEN(B572)=4),LEFT(B572,3),LEFT(B572,4))))</f>
        <v>-3.3</v>
      </c>
      <c r="N572" s="6">
        <f>IF(AND(L572="W",LEN(C572)=6),-LEFT(C572,5), IF(AND(L572="W",LEN(C572)=5),-LEFT(C572,4), IF(AND(L572="W",LEN(C572)=4), -LEFT(C572,3), IF(AND(L572="E", LEN(C572)=6),LEFT(C572,5), IF(AND(L572="E",LEN(C572)=5), LEFT(C572,4), IF(AND(L572="E",LEN(C572)=4),LEFT(C572,3) ))))))</f>
        <v>-37.700000000000003</v>
      </c>
      <c r="O572">
        <f>(F572^2+G572^2+H572^2)^0.5</f>
        <v>0</v>
      </c>
      <c r="P572" t="e">
        <f>ATAN((R572^2+S572^2)^0.5/T572)/$AB$1</f>
        <v>#DIV/0!</v>
      </c>
      <c r="Q572" t="e">
        <f>ATAN2(R572,S572)/$AB$1+180</f>
        <v>#DIV/0!</v>
      </c>
      <c r="R572">
        <f>-F572*SIN(M572*$AB$1)*COS(N572*$AB$1)-G572*SIN($AB$1*M572)*SIN($AB$1*N572)+H572*COS($AB$1*M572)</f>
        <v>0</v>
      </c>
      <c r="S572">
        <f>-F572*SIN($AB$1*N572)+G572*COS($AB$1*N572)</f>
        <v>0</v>
      </c>
      <c r="T572">
        <f>-F572*COS($AB$1*M572)*COS(N572*$AB$1)-G572*COS($AB$1*M572)*SIN($AB$1*N572)-H572*SIN($AB$1*M572)</f>
        <v>0</v>
      </c>
      <c r="W572">
        <f t="shared" si="16"/>
        <v>0</v>
      </c>
    </row>
    <row r="573" spans="1:23">
      <c r="A573" t="s">
        <v>1825</v>
      </c>
      <c r="B573" t="s">
        <v>811</v>
      </c>
      <c r="C573" t="s">
        <v>812</v>
      </c>
      <c r="I573" t="s">
        <v>1826</v>
      </c>
      <c r="J573" s="36">
        <v>0.15</v>
      </c>
      <c r="K573" s="5" t="str">
        <f>RIGHTB(B573,1)</f>
        <v>S</v>
      </c>
      <c r="L573" s="5" t="str">
        <f>RIGHTB(C573,1)</f>
        <v>W</v>
      </c>
      <c r="M573" s="6">
        <f>IF(AND(K573="S",LEN(B573)&gt;4),-LEFT(B573,4),IF(AND(K573="S",LEN(B573)=4),-LEFT(B573,3),IF(AND(K573="N",LEN(B573)=4),LEFT(B573,3),LEFT(B573,4))))</f>
        <v>-70.400000000000006</v>
      </c>
      <c r="N573" s="6">
        <f>IF(AND(L573="W",LEN(C573)=6),-LEFT(C573,5), IF(AND(L573="W",LEN(C573)=5),-LEFT(C573,4), IF(AND(L573="W",LEN(C573)=4), -LEFT(C573,3), IF(AND(L573="E", LEN(C573)=6),LEFT(C573,5), IF(AND(L573="E",LEN(C573)=5), LEFT(C573,4), IF(AND(L573="E",LEN(C573)=4),LEFT(C573,3) ))))))</f>
        <v>-17.5</v>
      </c>
      <c r="O573">
        <f>(F573^2+G573^2+H573^2)^0.5</f>
        <v>0</v>
      </c>
      <c r="P573" t="e">
        <f>ATAN((R573^2+S573^2)^0.5/T573)/$AB$1</f>
        <v>#DIV/0!</v>
      </c>
      <c r="Q573" t="e">
        <f>ATAN2(R573,S573)/$AB$1+180</f>
        <v>#DIV/0!</v>
      </c>
      <c r="R573">
        <f>-F573*SIN(M573*$AB$1)*COS(N573*$AB$1)-G573*SIN($AB$1*M573)*SIN($AB$1*N573)+H573*COS($AB$1*M573)</f>
        <v>0</v>
      </c>
      <c r="S573">
        <f>-F573*SIN($AB$1*N573)+G573*COS($AB$1*N573)</f>
        <v>0</v>
      </c>
      <c r="T573">
        <f>-F573*COS($AB$1*M573)*COS(N573*$AB$1)-G573*COS($AB$1*M573)*SIN($AB$1*N573)-H573*SIN($AB$1*M573)</f>
        <v>0</v>
      </c>
      <c r="W573">
        <f t="shared" si="16"/>
        <v>0</v>
      </c>
    </row>
    <row r="574" spans="1:23">
      <c r="A574" t="s">
        <v>1819</v>
      </c>
      <c r="B574" t="s">
        <v>802</v>
      </c>
      <c r="C574" t="s">
        <v>803</v>
      </c>
      <c r="D574">
        <v>32.5</v>
      </c>
      <c r="E574">
        <v>19.8</v>
      </c>
      <c r="F574">
        <v>-2</v>
      </c>
      <c r="G574">
        <v>-16.600000000000001</v>
      </c>
      <c r="H574">
        <v>-10.6</v>
      </c>
      <c r="I574" t="s">
        <v>1790</v>
      </c>
      <c r="J574" s="36">
        <v>0.15</v>
      </c>
      <c r="K574" s="5" t="str">
        <f>RIGHTB(B574,1)</f>
        <v>N</v>
      </c>
      <c r="L574" s="5" t="str">
        <f>RIGHTB(C574,1)</f>
        <v>E</v>
      </c>
      <c r="M574" s="6" t="str">
        <f>IF(AND(K574="S",LEN(B574)&gt;4),-LEFT(B574,4),IF(AND(K574="S",LEN(B574)=4),-LEFT(B574,3),IF(AND(K574="N",LEN(B574)=4),LEFT(B574,3),LEFT(B574,4))))</f>
        <v>30.4</v>
      </c>
      <c r="N574" s="6" t="str">
        <f>IF(AND(L574="W",LEN(C574)=6),-LEFT(C574,5), IF(AND(L574="W",LEN(C574)=5),-LEFT(C574,4), IF(AND(L574="W",LEN(C574)=4), -LEFT(C574,3), IF(AND(L574="E", LEN(C574)=6),LEFT(C574,5), IF(AND(L574="E",LEN(C574)=5), LEFT(C574,4), IF(AND(L574="E",LEN(C574)=4),LEFT(C574,3) ))))))</f>
        <v>1.5</v>
      </c>
      <c r="O574">
        <f>(F574^2+G574^2+H574^2)^0.5</f>
        <v>19.796969465046917</v>
      </c>
      <c r="P574">
        <f>ATAN((R574^2+S574^2)^0.5/T574)/$AB$1</f>
        <v>67.852861379191822</v>
      </c>
      <c r="Q574">
        <f>ATAN2(R574,S574)/$AB$1+180</f>
        <v>64.440986106092694</v>
      </c>
      <c r="R574">
        <f>-F574*SIN(M574*$AB$1)*COS(N574*$AB$1)-G574*SIN($AB$1*M574)*SIN($AB$1*N574)+H574*COS($AB$1*M574)</f>
        <v>-7.9110336089607491</v>
      </c>
      <c r="S574">
        <f>-F574*SIN($AB$1*N574)+G574*COS($AB$1*N574)</f>
        <v>-16.54195769798033</v>
      </c>
      <c r="T574">
        <f>-F574*COS($AB$1*M574)*COS(N574*$AB$1)-G574*COS($AB$1*M574)*SIN($AB$1*N574)-H574*SIN($AB$1*M574)</f>
        <v>7.4631885113618095</v>
      </c>
      <c r="W574">
        <f t="shared" si="16"/>
        <v>1</v>
      </c>
    </row>
    <row r="575" spans="1:23">
      <c r="A575" t="s">
        <v>1518</v>
      </c>
      <c r="B575" t="s">
        <v>489</v>
      </c>
      <c r="C575" t="s">
        <v>760</v>
      </c>
      <c r="D575">
        <v>40</v>
      </c>
      <c r="E575">
        <v>17.600000000000001</v>
      </c>
      <c r="F575">
        <v>-9.4</v>
      </c>
      <c r="G575">
        <v>14.1</v>
      </c>
      <c r="H575">
        <v>-4.9000000000000004</v>
      </c>
      <c r="I575" t="s">
        <v>1790</v>
      </c>
      <c r="J575" s="36">
        <v>0.15</v>
      </c>
      <c r="K575" s="5" t="str">
        <f>RIGHTB(B575,1)</f>
        <v>N</v>
      </c>
      <c r="L575" s="5" t="str">
        <f>RIGHTB(C575,1)</f>
        <v>W</v>
      </c>
      <c r="M575" s="6" t="str">
        <f>IF(AND(K575="S",LEN(B575)&gt;4),-LEFT(B575,4),IF(AND(K575="S",LEN(B575)=4),-LEFT(B575,3),IF(AND(K575="N",LEN(B575)=4),LEFT(B575,3),LEFT(B575,4))))</f>
        <v>22.0</v>
      </c>
      <c r="N575" s="6">
        <f>IF(AND(L575="W",LEN(C575)=6),-LEFT(C575,5), IF(AND(L575="W",LEN(C575)=5),-LEFT(C575,4), IF(AND(L575="W",LEN(C575)=4), -LEFT(C575,3), IF(AND(L575="E", LEN(C575)=6),LEFT(C575,5), IF(AND(L575="E",LEN(C575)=5), LEFT(C575,4), IF(AND(L575="E",LEN(C575)=4),LEFT(C575,3) ))))))</f>
        <v>-133.5</v>
      </c>
      <c r="O575">
        <f>(F575^2+G575^2+H575^2)^0.5</f>
        <v>17.640294782117447</v>
      </c>
      <c r="P575">
        <f>ATAN((R575^2+S575^2)^0.5/T575)/$AB$1</f>
        <v>72.44996156379068</v>
      </c>
      <c r="Q575">
        <f>ATAN2(R575,S575)/$AB$1+180</f>
        <v>79.255113904340902</v>
      </c>
      <c r="R575">
        <f>-F575*SIN(M575*$AB$1)*COS(N575*$AB$1)-G575*SIN($AB$1*M575)*SIN($AB$1*N575)+H575*COS($AB$1*M575)</f>
        <v>-3.1357119047812518</v>
      </c>
      <c r="S575">
        <f>-F575*SIN($AB$1*N575)+G575*COS($AB$1*N575)</f>
        <v>-16.524318604547215</v>
      </c>
      <c r="T575">
        <f>-F575*COS($AB$1*M575)*COS(N575*$AB$1)-G575*COS($AB$1*M575)*SIN($AB$1*N575)-H575*SIN($AB$1*M575)</f>
        <v>5.3192297849996963</v>
      </c>
      <c r="W575">
        <f t="shared" si="16"/>
        <v>1</v>
      </c>
    </row>
    <row r="576" spans="1:23">
      <c r="A576" t="s">
        <v>2777</v>
      </c>
      <c r="B576" t="s">
        <v>1240</v>
      </c>
      <c r="C576" t="s">
        <v>1241</v>
      </c>
      <c r="I576" t="s">
        <v>1797</v>
      </c>
      <c r="J576" s="36">
        <v>0.14000000000000001</v>
      </c>
      <c r="K576" s="5" t="str">
        <f>RIGHTB(B576,1)</f>
        <v>N</v>
      </c>
      <c r="L576" s="5" t="str">
        <f>RIGHTB(C576,1)</f>
        <v>W</v>
      </c>
      <c r="M576" s="6" t="str">
        <f>IF(AND(K576="S",LEN(B576)&gt;4),-LEFT(B576,4),IF(AND(K576="S",LEN(B576)=4),-LEFT(B576,3),IF(AND(K576="N",LEN(B576)=4),LEFT(B576,3),LEFT(B576,4))))</f>
        <v>45.0</v>
      </c>
      <c r="N576" s="6">
        <f>IF(AND(L576="W",LEN(C576)=6),-LEFT(C576,5), IF(AND(L576="W",LEN(C576)=5),-LEFT(C576,4), IF(AND(L576="W",LEN(C576)=4), -LEFT(C576,3), IF(AND(L576="E", LEN(C576)=6),LEFT(C576,5), IF(AND(L576="E",LEN(C576)=5), LEFT(C576,4), IF(AND(L576="E",LEN(C576)=4),LEFT(C576,3) ))))))</f>
        <v>-73.5</v>
      </c>
      <c r="O576">
        <f>(F576^2+G576^2+H576^2)^0.5</f>
        <v>0</v>
      </c>
      <c r="P576" t="e">
        <f>ATAN((R576^2+S576^2)^0.5/T576)/$AB$1</f>
        <v>#DIV/0!</v>
      </c>
      <c r="Q576" t="e">
        <f>ATAN2(R576,S576)/$AB$1+180</f>
        <v>#DIV/0!</v>
      </c>
      <c r="R576">
        <f>-F576*SIN(M576*$AB$1)*COS(N576*$AB$1)-G576*SIN($AB$1*M576)*SIN($AB$1*N576)+H576*COS($AB$1*M576)</f>
        <v>0</v>
      </c>
      <c r="S576">
        <f>-F576*SIN($AB$1*N576)+G576*COS($AB$1*N576)</f>
        <v>0</v>
      </c>
      <c r="T576">
        <f>-F576*COS($AB$1*M576)*COS(N576*$AB$1)-G576*COS($AB$1*M576)*SIN($AB$1*N576)-H576*SIN($AB$1*M576)</f>
        <v>0</v>
      </c>
      <c r="W576">
        <f t="shared" si="16"/>
        <v>0</v>
      </c>
    </row>
    <row r="577" spans="1:23">
      <c r="A577" t="s">
        <v>2761</v>
      </c>
      <c r="B577" t="s">
        <v>613</v>
      </c>
      <c r="C577" t="s">
        <v>673</v>
      </c>
      <c r="I577" t="s">
        <v>1797</v>
      </c>
      <c r="J577" s="36">
        <v>0.14000000000000001</v>
      </c>
      <c r="K577" s="5" t="str">
        <f>RIGHTB(B577,1)</f>
        <v>N</v>
      </c>
      <c r="L577" s="5" t="str">
        <f>RIGHTB(C577,1)</f>
        <v>E</v>
      </c>
      <c r="M577" s="6" t="str">
        <f>IF(AND(K577="S",LEN(B577)&gt;4),-LEFT(B577,4),IF(AND(K577="S",LEN(B577)=4),-LEFT(B577,3),IF(AND(K577="N",LEN(B577)=4),LEFT(B577,3),LEFT(B577,4))))</f>
        <v>46.4</v>
      </c>
      <c r="N577" s="6" t="str">
        <f>IF(AND(L577="W",LEN(C577)=6),-LEFT(C577,5), IF(AND(L577="W",LEN(C577)=5),-LEFT(C577,4), IF(AND(L577="W",LEN(C577)=4), -LEFT(C577,3), IF(AND(L577="E", LEN(C577)=6),LEFT(C577,5), IF(AND(L577="E",LEN(C577)=5), LEFT(C577,4), IF(AND(L577="E",LEN(C577)=4),LEFT(C577,3) ))))))</f>
        <v>12.1</v>
      </c>
      <c r="O577">
        <f>(F577^2+G577^2+H577^2)^0.5</f>
        <v>0</v>
      </c>
      <c r="P577" t="e">
        <f>ATAN((R577^2+S577^2)^0.5/T577)/$AB$1</f>
        <v>#DIV/0!</v>
      </c>
      <c r="Q577" t="e">
        <f>ATAN2(R577,S577)/$AB$1+180</f>
        <v>#DIV/0!</v>
      </c>
      <c r="R577">
        <f>-F577*SIN(M577*$AB$1)*COS(N577*$AB$1)-G577*SIN($AB$1*M577)*SIN($AB$1*N577)+H577*COS($AB$1*M577)</f>
        <v>0</v>
      </c>
      <c r="S577">
        <f>-F577*SIN($AB$1*N577)+G577*COS($AB$1*N577)</f>
        <v>0</v>
      </c>
      <c r="T577">
        <f>-F577*COS($AB$1*M577)*COS(N577*$AB$1)-G577*COS($AB$1*M577)*SIN($AB$1*N577)-H577*SIN($AB$1*M577)</f>
        <v>0</v>
      </c>
      <c r="W577">
        <f t="shared" si="16"/>
        <v>0</v>
      </c>
    </row>
    <row r="578" spans="1:23">
      <c r="A578" t="s">
        <v>2711</v>
      </c>
      <c r="B578" t="s">
        <v>1209</v>
      </c>
      <c r="C578" t="s">
        <v>1210</v>
      </c>
      <c r="I578" t="s">
        <v>2021</v>
      </c>
      <c r="J578" s="36">
        <v>0.14000000000000001</v>
      </c>
      <c r="K578" s="5" t="str">
        <f>RIGHTB(B578,1)</f>
        <v>N</v>
      </c>
      <c r="L578" s="5" t="str">
        <f>RIGHTB(C578,1)</f>
        <v>W</v>
      </c>
      <c r="M578" s="6" t="str">
        <f>IF(AND(K578="S",LEN(B578)&gt;4),-LEFT(B578,4),IF(AND(K578="S",LEN(B578)=4),-LEFT(B578,3),IF(AND(K578="N",LEN(B578)=4),LEFT(B578,3),LEFT(B578,4))))</f>
        <v>27.4</v>
      </c>
      <c r="N578" s="6">
        <f>IF(AND(L578="W",LEN(C578)=6),-LEFT(C578,5), IF(AND(L578="W",LEN(C578)=5),-LEFT(C578,4), IF(AND(L578="W",LEN(C578)=4), -LEFT(C578,3), IF(AND(L578="E", LEN(C578)=6),LEFT(C578,5), IF(AND(L578="E",LEN(C578)=5), LEFT(C578,4), IF(AND(L578="E",LEN(C578)=4),LEFT(C578,3) ))))))</f>
        <v>-79.400000000000006</v>
      </c>
      <c r="O578">
        <f>(F578^2+G578^2+H578^2)^0.5</f>
        <v>0</v>
      </c>
      <c r="P578" t="e">
        <f>ATAN((R578^2+S578^2)^0.5/T578)/$AB$1</f>
        <v>#DIV/0!</v>
      </c>
      <c r="Q578" t="e">
        <f>ATAN2(R578,S578)/$AB$1+180</f>
        <v>#DIV/0!</v>
      </c>
      <c r="R578">
        <f>-F578*SIN(M578*$AB$1)*COS(N578*$AB$1)-G578*SIN($AB$1*M578)*SIN($AB$1*N578)+H578*COS($AB$1*M578)</f>
        <v>0</v>
      </c>
      <c r="S578">
        <f>-F578*SIN($AB$1*N578)+G578*COS($AB$1*N578)</f>
        <v>0</v>
      </c>
      <c r="T578">
        <f>-F578*COS($AB$1*M578)*COS(N578*$AB$1)-G578*COS($AB$1*M578)*SIN($AB$1*N578)-H578*SIN($AB$1*M578)</f>
        <v>0</v>
      </c>
      <c r="W578">
        <f t="shared" ref="W578:W609" si="17">IF(O578&lt;&gt;0,1,0)</f>
        <v>0</v>
      </c>
    </row>
    <row r="579" spans="1:23">
      <c r="A579" t="s">
        <v>2703</v>
      </c>
      <c r="B579" t="s">
        <v>1207</v>
      </c>
      <c r="C579" t="s">
        <v>423</v>
      </c>
      <c r="I579" t="s">
        <v>1797</v>
      </c>
      <c r="J579" s="36">
        <v>0.14000000000000001</v>
      </c>
      <c r="K579" s="5" t="str">
        <f>RIGHTB(B579,1)</f>
        <v>N</v>
      </c>
      <c r="L579" s="5" t="str">
        <f>RIGHTB(C579,1)</f>
        <v>W</v>
      </c>
      <c r="M579" s="6" t="str">
        <f>IF(AND(K579="S",LEN(B579)&gt;4),-LEFT(B579,4),IF(AND(K579="S",LEN(B579)=4),-LEFT(B579,3),IF(AND(K579="N",LEN(B579)=4),LEFT(B579,3),LEFT(B579,4))))</f>
        <v>34.1</v>
      </c>
      <c r="N579" s="6">
        <f>IF(AND(L579="W",LEN(C579)=6),-LEFT(C579,5), IF(AND(L579="W",LEN(C579)=5),-LEFT(C579,4), IF(AND(L579="W",LEN(C579)=4), -LEFT(C579,3), IF(AND(L579="E", LEN(C579)=6),LEFT(C579,5), IF(AND(L579="E",LEN(C579)=5), LEFT(C579,4), IF(AND(L579="E",LEN(C579)=4),LEFT(C579,3) ))))))</f>
        <v>-37.200000000000003</v>
      </c>
      <c r="O579">
        <f>(F579^2+G579^2+H579^2)^0.5</f>
        <v>0</v>
      </c>
      <c r="P579" t="e">
        <f>ATAN((R579^2+S579^2)^0.5/T579)/$AB$1</f>
        <v>#DIV/0!</v>
      </c>
      <c r="Q579" t="e">
        <f>ATAN2(R579,S579)/$AB$1+180</f>
        <v>#DIV/0!</v>
      </c>
      <c r="R579">
        <f>-F579*SIN(M579*$AB$1)*COS(N579*$AB$1)-G579*SIN($AB$1*M579)*SIN($AB$1*N579)+H579*COS($AB$1*M579)</f>
        <v>0</v>
      </c>
      <c r="S579">
        <f>-F579*SIN($AB$1*N579)+G579*COS($AB$1*N579)</f>
        <v>0</v>
      </c>
      <c r="T579">
        <f>-F579*COS($AB$1*M579)*COS(N579*$AB$1)-G579*COS($AB$1*M579)*SIN($AB$1*N579)-H579*SIN($AB$1*M579)</f>
        <v>0</v>
      </c>
      <c r="W579">
        <f t="shared" si="17"/>
        <v>0</v>
      </c>
    </row>
    <row r="580" spans="1:23">
      <c r="A580" t="s">
        <v>2700</v>
      </c>
      <c r="B580" t="s">
        <v>830</v>
      </c>
      <c r="C580" t="s">
        <v>1206</v>
      </c>
      <c r="I580" t="s">
        <v>2021</v>
      </c>
      <c r="J580" s="36">
        <v>0.14000000000000001</v>
      </c>
      <c r="K580" s="5" t="str">
        <f>RIGHTB(B580,1)</f>
        <v>N</v>
      </c>
      <c r="L580" s="5" t="str">
        <f>RIGHTB(C580,1)</f>
        <v>W</v>
      </c>
      <c r="M580" s="6" t="str">
        <f>IF(AND(K580="S",LEN(B580)&gt;4),-LEFT(B580,4),IF(AND(K580="S",LEN(B580)=4),-LEFT(B580,3),IF(AND(K580="N",LEN(B580)=4),LEFT(B580,3),LEFT(B580,4))))</f>
        <v>25.7</v>
      </c>
      <c r="N580" s="6">
        <f>IF(AND(L580="W",LEN(C580)=6),-LEFT(C580,5), IF(AND(L580="W",LEN(C580)=5),-LEFT(C580,4), IF(AND(L580="W",LEN(C580)=4), -LEFT(C580,3), IF(AND(L580="E", LEN(C580)=6),LEFT(C580,5), IF(AND(L580="E",LEN(C580)=5), LEFT(C580,4), IF(AND(L580="E",LEN(C580)=4),LEFT(C580,3) ))))))</f>
        <v>-5.3</v>
      </c>
      <c r="O580">
        <f>(F580^2+G580^2+H580^2)^0.5</f>
        <v>0</v>
      </c>
      <c r="P580" t="e">
        <f>ATAN((R580^2+S580^2)^0.5/T580)/$AB$1</f>
        <v>#DIV/0!</v>
      </c>
      <c r="Q580" t="e">
        <f>ATAN2(R580,S580)/$AB$1+180</f>
        <v>#DIV/0!</v>
      </c>
      <c r="R580">
        <f>-F580*SIN(M580*$AB$1)*COS(N580*$AB$1)-G580*SIN($AB$1*M580)*SIN($AB$1*N580)+H580*COS($AB$1*M580)</f>
        <v>0</v>
      </c>
      <c r="S580">
        <f>-F580*SIN($AB$1*N580)+G580*COS($AB$1*N580)</f>
        <v>0</v>
      </c>
      <c r="T580">
        <f>-F580*COS($AB$1*M580)*COS(N580*$AB$1)-G580*COS($AB$1*M580)*SIN($AB$1*N580)-H580*SIN($AB$1*M580)</f>
        <v>0</v>
      </c>
      <c r="W580">
        <f t="shared" si="17"/>
        <v>0</v>
      </c>
    </row>
    <row r="581" spans="1:23">
      <c r="A581" t="s">
        <v>2672</v>
      </c>
      <c r="I581" t="s">
        <v>1797</v>
      </c>
      <c r="J581" s="36">
        <v>0.14000000000000001</v>
      </c>
      <c r="K581" s="5" t="str">
        <f>RIGHTB(B581,1)</f>
        <v/>
      </c>
      <c r="L581" s="5" t="str">
        <f>RIGHTB(C581,1)</f>
        <v/>
      </c>
      <c r="M581" s="6" t="str">
        <f>IF(AND(K581="S",LEN(B581)&gt;4),-LEFT(B581,4),IF(AND(K581="S",LEN(B581)=4),-LEFT(B581,3),IF(AND(K581="N",LEN(B581)=4),LEFT(B581,3),LEFT(B581,4))))</f>
        <v/>
      </c>
      <c r="N581" s="6" t="b">
        <f>IF(AND(L581="W",LEN(C581)=6),-LEFT(C581,5), IF(AND(L581="W",LEN(C581)=5),-LEFT(C581,4), IF(AND(L581="W",LEN(C581)=4), -LEFT(C581,3), IF(AND(L581="E", LEN(C581)=6),LEFT(C581,5), IF(AND(L581="E",LEN(C581)=5), LEFT(C581,4), IF(AND(L581="E",LEN(C581)=4),LEFT(C581,3) ))))))</f>
        <v>0</v>
      </c>
      <c r="O581">
        <f>(F581^2+G581^2+H581^2)^0.5</f>
        <v>0</v>
      </c>
      <c r="P581" t="e">
        <f>ATAN((R581^2+S581^2)^0.5/T581)/$AB$1</f>
        <v>#VALUE!</v>
      </c>
      <c r="Q581" t="e">
        <f>ATAN2(R581,S581)/$AB$1+180</f>
        <v>#VALUE!</v>
      </c>
      <c r="R581" t="e">
        <f>-F581*SIN(M581*$AB$1)*COS(N581*$AB$1)-G581*SIN($AB$1*M581)*SIN($AB$1*N581)+H581*COS($AB$1*M581)</f>
        <v>#VALUE!</v>
      </c>
      <c r="S581">
        <f>-F581*SIN($AB$1*N581)+G581*COS($AB$1*N581)</f>
        <v>0</v>
      </c>
      <c r="T581" t="e">
        <f>-F581*COS($AB$1*M581)*COS(N581*$AB$1)-G581*COS($AB$1*M581)*SIN($AB$1*N581)-H581*SIN($AB$1*M581)</f>
        <v>#VALUE!</v>
      </c>
      <c r="W581">
        <f t="shared" si="17"/>
        <v>0</v>
      </c>
    </row>
    <row r="582" spans="1:23">
      <c r="A582" t="s">
        <v>2663</v>
      </c>
      <c r="I582" t="s">
        <v>2021</v>
      </c>
      <c r="J582" s="36">
        <v>0.14000000000000001</v>
      </c>
      <c r="K582" s="5" t="str">
        <f>RIGHTB(B582,1)</f>
        <v/>
      </c>
      <c r="L582" s="5" t="str">
        <f>RIGHTB(C582,1)</f>
        <v/>
      </c>
      <c r="M582" s="6" t="str">
        <f>IF(AND(K582="S",LEN(B582)&gt;4),-LEFT(B582,4),IF(AND(K582="S",LEN(B582)=4),-LEFT(B582,3),IF(AND(K582="N",LEN(B582)=4),LEFT(B582,3),LEFT(B582,4))))</f>
        <v/>
      </c>
      <c r="N582" s="6" t="b">
        <f>IF(AND(L582="W",LEN(C582)=6),-LEFT(C582,5), IF(AND(L582="W",LEN(C582)=5),-LEFT(C582,4), IF(AND(L582="W",LEN(C582)=4), -LEFT(C582,3), IF(AND(L582="E", LEN(C582)=6),LEFT(C582,5), IF(AND(L582="E",LEN(C582)=5), LEFT(C582,4), IF(AND(L582="E",LEN(C582)=4),LEFT(C582,3) ))))))</f>
        <v>0</v>
      </c>
      <c r="O582">
        <f>(F582^2+G582^2+H582^2)^0.5</f>
        <v>0</v>
      </c>
      <c r="P582" t="e">
        <f>ATAN((R582^2+S582^2)^0.5/T582)/$AB$1</f>
        <v>#VALUE!</v>
      </c>
      <c r="Q582" t="e">
        <f>ATAN2(R582,S582)/$AB$1+180</f>
        <v>#VALUE!</v>
      </c>
      <c r="R582" t="e">
        <f>-F582*SIN(M582*$AB$1)*COS(N582*$AB$1)-G582*SIN($AB$1*M582)*SIN($AB$1*N582)+H582*COS($AB$1*M582)</f>
        <v>#VALUE!</v>
      </c>
      <c r="S582">
        <f>-F582*SIN($AB$1*N582)+G582*COS($AB$1*N582)</f>
        <v>0</v>
      </c>
      <c r="T582" t="e">
        <f>-F582*COS($AB$1*M582)*COS(N582*$AB$1)-G582*COS($AB$1*M582)*SIN($AB$1*N582)-H582*SIN($AB$1*M582)</f>
        <v>#VALUE!</v>
      </c>
      <c r="W582">
        <f t="shared" si="17"/>
        <v>0</v>
      </c>
    </row>
    <row r="583" spans="1:23">
      <c r="A583" t="s">
        <v>2635</v>
      </c>
      <c r="I583" t="s">
        <v>1831</v>
      </c>
      <c r="J583" s="36">
        <v>0.14000000000000001</v>
      </c>
      <c r="K583" s="5" t="str">
        <f>RIGHTB(B583,1)</f>
        <v/>
      </c>
      <c r="L583" s="5" t="str">
        <f>RIGHTB(C583,1)</f>
        <v/>
      </c>
      <c r="M583" s="6" t="str">
        <f>IF(AND(K583="S",LEN(B583)&gt;4),-LEFT(B583,4),IF(AND(K583="S",LEN(B583)=4),-LEFT(B583,3),IF(AND(K583="N",LEN(B583)=4),LEFT(B583,3),LEFT(B583,4))))</f>
        <v/>
      </c>
      <c r="N583" s="6" t="b">
        <f>IF(AND(L583="W",LEN(C583)=6),-LEFT(C583,5), IF(AND(L583="W",LEN(C583)=5),-LEFT(C583,4), IF(AND(L583="W",LEN(C583)=4), -LEFT(C583,3), IF(AND(L583="E", LEN(C583)=6),LEFT(C583,5), IF(AND(L583="E",LEN(C583)=5), LEFT(C583,4), IF(AND(L583="E",LEN(C583)=4),LEFT(C583,3) ))))))</f>
        <v>0</v>
      </c>
      <c r="O583">
        <f>(F583^2+G583^2+H583^2)^0.5</f>
        <v>0</v>
      </c>
      <c r="P583" t="e">
        <f>ATAN((R583^2+S583^2)^0.5/T583)/$AB$1</f>
        <v>#VALUE!</v>
      </c>
      <c r="Q583" t="e">
        <f>ATAN2(R583,S583)/$AB$1+180</f>
        <v>#VALUE!</v>
      </c>
      <c r="R583" t="e">
        <f>-F583*SIN(M583*$AB$1)*COS(N583*$AB$1)-G583*SIN($AB$1*M583)*SIN($AB$1*N583)+H583*COS($AB$1*M583)</f>
        <v>#VALUE!</v>
      </c>
      <c r="S583">
        <f>-F583*SIN($AB$1*N583)+G583*COS($AB$1*N583)</f>
        <v>0</v>
      </c>
      <c r="T583" t="e">
        <f>-F583*COS($AB$1*M583)*COS(N583*$AB$1)-G583*COS($AB$1*M583)*SIN($AB$1*N583)-H583*SIN($AB$1*M583)</f>
        <v>#VALUE!</v>
      </c>
      <c r="W583">
        <f t="shared" si="17"/>
        <v>0</v>
      </c>
    </row>
    <row r="584" spans="1:23">
      <c r="A584" t="s">
        <v>2569</v>
      </c>
      <c r="I584" t="s">
        <v>1831</v>
      </c>
      <c r="J584" s="36">
        <v>0.14000000000000001</v>
      </c>
      <c r="K584" s="5" t="str">
        <f>RIGHTB(B584,1)</f>
        <v/>
      </c>
      <c r="L584" s="5" t="str">
        <f>RIGHTB(C584,1)</f>
        <v/>
      </c>
      <c r="M584" s="6" t="str">
        <f>IF(AND(K584="S",LEN(B584)&gt;4),-LEFT(B584,4),IF(AND(K584="S",LEN(B584)=4),-LEFT(B584,3),IF(AND(K584="N",LEN(B584)=4),LEFT(B584,3),LEFT(B584,4))))</f>
        <v/>
      </c>
      <c r="N584" s="6" t="b">
        <f>IF(AND(L584="W",LEN(C584)=6),-LEFT(C584,5), IF(AND(L584="W",LEN(C584)=5),-LEFT(C584,4), IF(AND(L584="W",LEN(C584)=4), -LEFT(C584,3), IF(AND(L584="E", LEN(C584)=6),LEFT(C584,5), IF(AND(L584="E",LEN(C584)=5), LEFT(C584,4), IF(AND(L584="E",LEN(C584)=4),LEFT(C584,3) ))))))</f>
        <v>0</v>
      </c>
      <c r="O584">
        <f>(F584^2+G584^2+H584^2)^0.5</f>
        <v>0</v>
      </c>
      <c r="P584" t="e">
        <f>ATAN((R584^2+S584^2)^0.5/T584)/$AB$1</f>
        <v>#VALUE!</v>
      </c>
      <c r="Q584" t="e">
        <f>ATAN2(R584,S584)/$AB$1+180</f>
        <v>#VALUE!</v>
      </c>
      <c r="R584" t="e">
        <f>-F584*SIN(M584*$AB$1)*COS(N584*$AB$1)-G584*SIN($AB$1*M584)*SIN($AB$1*N584)+H584*COS($AB$1*M584)</f>
        <v>#VALUE!</v>
      </c>
      <c r="S584">
        <f>-F584*SIN($AB$1*N584)+G584*COS($AB$1*N584)</f>
        <v>0</v>
      </c>
      <c r="T584" t="e">
        <f>-F584*COS($AB$1*M584)*COS(N584*$AB$1)-G584*COS($AB$1*M584)*SIN($AB$1*N584)-H584*SIN($AB$1*M584)</f>
        <v>#VALUE!</v>
      </c>
      <c r="W584">
        <f t="shared" si="17"/>
        <v>0</v>
      </c>
    </row>
    <row r="585" spans="1:23">
      <c r="A585" t="s">
        <v>2520</v>
      </c>
      <c r="B585" t="s">
        <v>1071</v>
      </c>
      <c r="C585" t="s">
        <v>1072</v>
      </c>
      <c r="I585" t="s">
        <v>2021</v>
      </c>
      <c r="J585" s="36">
        <v>0.14000000000000001</v>
      </c>
      <c r="K585" s="5" t="str">
        <f>RIGHTB(B585,1)</f>
        <v>S</v>
      </c>
      <c r="L585" s="5" t="str">
        <f>RIGHTB(C585,1)</f>
        <v>W</v>
      </c>
      <c r="M585" s="6">
        <f>IF(AND(K585="S",LEN(B585)&gt;4),-LEFT(B585,4),IF(AND(K585="S",LEN(B585)=4),-LEFT(B585,3),IF(AND(K585="N",LEN(B585)=4),LEFT(B585,3),LEFT(B585,4))))</f>
        <v>-21.1</v>
      </c>
      <c r="N585" s="6">
        <f>IF(AND(L585="W",LEN(C585)=6),-LEFT(C585,5), IF(AND(L585="W",LEN(C585)=5),-LEFT(C585,4), IF(AND(L585="W",LEN(C585)=4), -LEFT(C585,3), IF(AND(L585="E", LEN(C585)=6),LEFT(C585,5), IF(AND(L585="E",LEN(C585)=5), LEFT(C585,4), IF(AND(L585="E",LEN(C585)=4),LEFT(C585,3) ))))))</f>
        <v>-6.8</v>
      </c>
      <c r="O585">
        <f>(F585^2+G585^2+H585^2)^0.5</f>
        <v>0</v>
      </c>
      <c r="P585" t="e">
        <f>ATAN((R585^2+S585^2)^0.5/T585)/$AB$1</f>
        <v>#DIV/0!</v>
      </c>
      <c r="Q585" t="e">
        <f>ATAN2(R585,S585)/$AB$1+180</f>
        <v>#DIV/0!</v>
      </c>
      <c r="R585">
        <f>-F585*SIN(M585*$AB$1)*COS(N585*$AB$1)-G585*SIN($AB$1*M585)*SIN($AB$1*N585)+H585*COS($AB$1*M585)</f>
        <v>0</v>
      </c>
      <c r="S585">
        <f>-F585*SIN($AB$1*N585)+G585*COS($AB$1*N585)</f>
        <v>0</v>
      </c>
      <c r="T585">
        <f>-F585*COS($AB$1*M585)*COS(N585*$AB$1)-G585*COS($AB$1*M585)*SIN($AB$1*N585)-H585*SIN($AB$1*M585)</f>
        <v>0</v>
      </c>
      <c r="W585">
        <f t="shared" si="17"/>
        <v>0</v>
      </c>
    </row>
    <row r="586" spans="1:23">
      <c r="A586" t="s">
        <v>2503</v>
      </c>
      <c r="B586" t="s">
        <v>1054</v>
      </c>
      <c r="C586" t="s">
        <v>1055</v>
      </c>
      <c r="I586" t="s">
        <v>2021</v>
      </c>
      <c r="J586" s="36">
        <v>0.14000000000000001</v>
      </c>
      <c r="K586" s="5" t="str">
        <f>RIGHTB(B586,1)</f>
        <v>N</v>
      </c>
      <c r="L586" s="5" t="str">
        <f>RIGHTB(C586,1)</f>
        <v>W</v>
      </c>
      <c r="M586" s="6" t="str">
        <f>IF(AND(K586="S",LEN(B586)&gt;4),-LEFT(B586,4),IF(AND(K586="S",LEN(B586)=4),-LEFT(B586,3),IF(AND(K586="N",LEN(B586)=4),LEFT(B586,3),LEFT(B586,4))))</f>
        <v>54.0</v>
      </c>
      <c r="N586" s="6">
        <f>IF(AND(L586="W",LEN(C586)=6),-LEFT(C586,5), IF(AND(L586="W",LEN(C586)=5),-LEFT(C586,4), IF(AND(L586="W",LEN(C586)=4), -LEFT(C586,3), IF(AND(L586="E", LEN(C586)=6),LEFT(C586,5), IF(AND(L586="E",LEN(C586)=5), LEFT(C586,4), IF(AND(L586="E",LEN(C586)=4),LEFT(C586,3) ))))))</f>
        <v>-80.400000000000006</v>
      </c>
      <c r="O586">
        <f>(F586^2+G586^2+H586^2)^0.5</f>
        <v>0</v>
      </c>
      <c r="P586" t="e">
        <f>ATAN((R586^2+S586^2)^0.5/T586)/$AB$1</f>
        <v>#DIV/0!</v>
      </c>
      <c r="Q586" t="e">
        <f>ATAN2(R586,S586)/$AB$1+180</f>
        <v>#DIV/0!</v>
      </c>
      <c r="R586">
        <f>-F586*SIN(M586*$AB$1)*COS(N586*$AB$1)-G586*SIN($AB$1*M586)*SIN($AB$1*N586)+H586*COS($AB$1*M586)</f>
        <v>0</v>
      </c>
      <c r="S586">
        <f>-F586*SIN($AB$1*N586)+G586*COS($AB$1*N586)</f>
        <v>0</v>
      </c>
      <c r="T586">
        <f>-F586*COS($AB$1*M586)*COS(N586*$AB$1)-G586*COS($AB$1*M586)*SIN($AB$1*N586)-H586*SIN($AB$1*M586)</f>
        <v>0</v>
      </c>
      <c r="W586">
        <f t="shared" si="17"/>
        <v>0</v>
      </c>
    </row>
    <row r="587" spans="1:23">
      <c r="A587" t="s">
        <v>2420</v>
      </c>
      <c r="I587" t="s">
        <v>1797</v>
      </c>
      <c r="J587" s="36">
        <v>0.14000000000000001</v>
      </c>
      <c r="K587" s="5" t="str">
        <f>RIGHTB(B587,1)</f>
        <v/>
      </c>
      <c r="L587" s="5" t="str">
        <f>RIGHTB(C587,1)</f>
        <v/>
      </c>
      <c r="M587" s="6" t="str">
        <f>IF(AND(K587="S",LEN(B587)&gt;4),-LEFT(B587,4),IF(AND(K587="S",LEN(B587)=4),-LEFT(B587,3),IF(AND(K587="N",LEN(B587)=4),LEFT(B587,3),LEFT(B587,4))))</f>
        <v/>
      </c>
      <c r="N587" s="6" t="b">
        <f>IF(AND(L587="W",LEN(C587)=6),-LEFT(C587,5), IF(AND(L587="W",LEN(C587)=5),-LEFT(C587,4), IF(AND(L587="W",LEN(C587)=4), -LEFT(C587,3), IF(AND(L587="E", LEN(C587)=6),LEFT(C587,5), IF(AND(L587="E",LEN(C587)=5), LEFT(C587,4), IF(AND(L587="E",LEN(C587)=4),LEFT(C587,3) ))))))</f>
        <v>0</v>
      </c>
      <c r="O587">
        <f>(F587^2+G587^2+H587^2)^0.5</f>
        <v>0</v>
      </c>
      <c r="P587" t="e">
        <f>ATAN((R587^2+S587^2)^0.5/T587)/$AB$1</f>
        <v>#VALUE!</v>
      </c>
      <c r="Q587" t="e">
        <f>ATAN2(R587,S587)/$AB$1+180</f>
        <v>#VALUE!</v>
      </c>
      <c r="R587" t="e">
        <f>-F587*SIN(M587*$AB$1)*COS(N587*$AB$1)-G587*SIN($AB$1*M587)*SIN($AB$1*N587)+H587*COS($AB$1*M587)</f>
        <v>#VALUE!</v>
      </c>
      <c r="S587">
        <f>-F587*SIN($AB$1*N587)+G587*COS($AB$1*N587)</f>
        <v>0</v>
      </c>
      <c r="T587" t="e">
        <f>-F587*COS($AB$1*M587)*COS(N587*$AB$1)-G587*COS($AB$1*M587)*SIN($AB$1*N587)-H587*SIN($AB$1*M587)</f>
        <v>#VALUE!</v>
      </c>
      <c r="W587">
        <f t="shared" si="17"/>
        <v>0</v>
      </c>
    </row>
    <row r="588" spans="1:23">
      <c r="A588" t="s">
        <v>2393</v>
      </c>
      <c r="B588" t="s">
        <v>974</v>
      </c>
      <c r="C588" t="s">
        <v>975</v>
      </c>
      <c r="I588" t="s">
        <v>1797</v>
      </c>
      <c r="J588" s="36">
        <v>0.14000000000000001</v>
      </c>
      <c r="K588" s="5" t="str">
        <f>RIGHTB(B588,1)</f>
        <v>N</v>
      </c>
      <c r="L588" s="5" t="str">
        <f>RIGHTB(C588,1)</f>
        <v>E</v>
      </c>
      <c r="M588" s="6" t="str">
        <f>IF(AND(K588="S",LEN(B588)&gt;4),-LEFT(B588,4),IF(AND(K588="S",LEN(B588)=4),-LEFT(B588,3),IF(AND(K588="N",LEN(B588)=4),LEFT(B588,3),LEFT(B588,4))))</f>
        <v>34.8</v>
      </c>
      <c r="N588" s="6" t="str">
        <f>IF(AND(L588="W",LEN(C588)=6),-LEFT(C588,5), IF(AND(L588="W",LEN(C588)=5),-LEFT(C588,4), IF(AND(L588="W",LEN(C588)=4), -LEFT(C588,3), IF(AND(L588="E", LEN(C588)=6),LEFT(C588,5), IF(AND(L588="E",LEN(C588)=5), LEFT(C588,4), IF(AND(L588="E",LEN(C588)=4),LEFT(C588,3) ))))))</f>
        <v>90.9</v>
      </c>
      <c r="O588">
        <f>(F588^2+G588^2+H588^2)^0.5</f>
        <v>0</v>
      </c>
      <c r="P588" t="e">
        <f>ATAN((R588^2+S588^2)^0.5/T588)/$AB$1</f>
        <v>#DIV/0!</v>
      </c>
      <c r="Q588" t="e">
        <f>ATAN2(R588,S588)/$AB$1+180</f>
        <v>#DIV/0!</v>
      </c>
      <c r="R588">
        <f>-F588*SIN(M588*$AB$1)*COS(N588*$AB$1)-G588*SIN($AB$1*M588)*SIN($AB$1*N588)+H588*COS($AB$1*M588)</f>
        <v>0</v>
      </c>
      <c r="S588">
        <f>-F588*SIN($AB$1*N588)+G588*COS($AB$1*N588)</f>
        <v>0</v>
      </c>
      <c r="T588">
        <f>-F588*COS($AB$1*M588)*COS(N588*$AB$1)-G588*COS($AB$1*M588)*SIN($AB$1*N588)-H588*SIN($AB$1*M588)</f>
        <v>0</v>
      </c>
      <c r="W588">
        <f t="shared" si="17"/>
        <v>0</v>
      </c>
    </row>
    <row r="589" spans="1:23">
      <c r="A589" t="s">
        <v>2381</v>
      </c>
      <c r="B589" t="s">
        <v>956</v>
      </c>
      <c r="C589" t="s">
        <v>957</v>
      </c>
      <c r="D589">
        <v>29.6</v>
      </c>
      <c r="I589" t="s">
        <v>1831</v>
      </c>
      <c r="J589" s="36">
        <v>0.14000000000000001</v>
      </c>
      <c r="K589" s="5" t="str">
        <f>RIGHTB(B589,1)</f>
        <v>N</v>
      </c>
      <c r="L589" s="5" t="str">
        <f>RIGHTB(C589,1)</f>
        <v>W</v>
      </c>
      <c r="M589" s="6" t="str">
        <f>IF(AND(K589="S",LEN(B589)&gt;4),-LEFT(B589,4),IF(AND(K589="S",LEN(B589)=4),-LEFT(B589,3),IF(AND(K589="N",LEN(B589)=4),LEFT(B589,3),LEFT(B589,4))))</f>
        <v>21.4</v>
      </c>
      <c r="N589" s="6">
        <f>IF(AND(L589="W",LEN(C589)=6),-LEFT(C589,5), IF(AND(L589="W",LEN(C589)=5),-LEFT(C589,4), IF(AND(L589="W",LEN(C589)=4), -LEFT(C589,3), IF(AND(L589="E", LEN(C589)=6),LEFT(C589,5), IF(AND(L589="E",LEN(C589)=5), LEFT(C589,4), IF(AND(L589="E",LEN(C589)=4),LEFT(C589,3) ))))))</f>
        <v>-134.1</v>
      </c>
      <c r="O589">
        <f>(F589^2+G589^2+H589^2)^0.5</f>
        <v>0</v>
      </c>
      <c r="P589" t="e">
        <f>ATAN((R589^2+S589^2)^0.5/T589)/$AB$1</f>
        <v>#DIV/0!</v>
      </c>
      <c r="Q589" t="e">
        <f>ATAN2(R589,S589)/$AB$1+180</f>
        <v>#DIV/0!</v>
      </c>
      <c r="R589">
        <f>-F589*SIN(M589*$AB$1)*COS(N589*$AB$1)-G589*SIN($AB$1*M589)*SIN($AB$1*N589)+H589*COS($AB$1*M589)</f>
        <v>0</v>
      </c>
      <c r="S589">
        <f>-F589*SIN($AB$1*N589)+G589*COS($AB$1*N589)</f>
        <v>0</v>
      </c>
      <c r="T589">
        <f>-F589*COS($AB$1*M589)*COS(N589*$AB$1)-G589*COS($AB$1*M589)*SIN($AB$1*N589)-H589*SIN($AB$1*M589)</f>
        <v>0</v>
      </c>
      <c r="W589">
        <f t="shared" si="17"/>
        <v>0</v>
      </c>
    </row>
    <row r="590" spans="1:23">
      <c r="A590" t="s">
        <v>2337</v>
      </c>
      <c r="B590" t="s">
        <v>96</v>
      </c>
      <c r="C590" t="s">
        <v>450</v>
      </c>
      <c r="D590">
        <v>40.700000000000003</v>
      </c>
      <c r="I590" t="s">
        <v>1797</v>
      </c>
      <c r="J590" s="36">
        <v>0.14000000000000001</v>
      </c>
      <c r="K590" s="5" t="str">
        <f>RIGHTB(B590,1)</f>
        <v>S</v>
      </c>
      <c r="L590" s="5" t="str">
        <f>RIGHTB(C590,1)</f>
        <v>W</v>
      </c>
      <c r="M590" s="6">
        <f>IF(AND(K590="S",LEN(B590)&gt;4),-LEFT(B590,4),IF(AND(K590="S",LEN(B590)=4),-LEFT(B590,3),IF(AND(K590="N",LEN(B590)=4),LEFT(B590,3),LEFT(B590,4))))</f>
        <v>-23</v>
      </c>
      <c r="N590" s="6">
        <f>IF(AND(L590="W",LEN(C590)=6),-LEFT(C590,5), IF(AND(L590="W",LEN(C590)=5),-LEFT(C590,4), IF(AND(L590="W",LEN(C590)=4), -LEFT(C590,3), IF(AND(L590="E", LEN(C590)=6),LEFT(C590,5), IF(AND(L590="E",LEN(C590)=5), LEFT(C590,4), IF(AND(L590="E",LEN(C590)=4),LEFT(C590,3) ))))))</f>
        <v>-61.8</v>
      </c>
      <c r="O590">
        <f>(F590^2+G590^2+H590^2)^0.5</f>
        <v>0</v>
      </c>
      <c r="P590" t="e">
        <f>ATAN((R590^2+S590^2)^0.5/T590)/$AB$1</f>
        <v>#DIV/0!</v>
      </c>
      <c r="Q590" t="e">
        <f>ATAN2(R590,S590)/$AB$1+180</f>
        <v>#DIV/0!</v>
      </c>
      <c r="R590">
        <f>-F590*SIN(M590*$AB$1)*COS(N590*$AB$1)-G590*SIN($AB$1*M590)*SIN($AB$1*N590)+H590*COS($AB$1*M590)</f>
        <v>0</v>
      </c>
      <c r="S590">
        <f>-F590*SIN($AB$1*N590)+G590*COS($AB$1*N590)</f>
        <v>0</v>
      </c>
      <c r="T590">
        <f>-F590*COS($AB$1*M590)*COS(N590*$AB$1)-G590*COS($AB$1*M590)*SIN($AB$1*N590)-H590*SIN($AB$1*M590)</f>
        <v>0</v>
      </c>
      <c r="W590">
        <f t="shared" si="17"/>
        <v>0</v>
      </c>
    </row>
    <row r="591" spans="1:23">
      <c r="A591" t="s">
        <v>2336</v>
      </c>
      <c r="B591" t="s">
        <v>448</v>
      </c>
      <c r="C591" t="s">
        <v>449</v>
      </c>
      <c r="D591">
        <v>22.2</v>
      </c>
      <c r="I591" t="s">
        <v>1797</v>
      </c>
      <c r="J591" s="36">
        <v>0.14000000000000001</v>
      </c>
      <c r="K591" s="5" t="str">
        <f>RIGHTB(B591,1)</f>
        <v>S</v>
      </c>
      <c r="L591" s="5" t="str">
        <f>RIGHTB(C591,1)</f>
        <v>E</v>
      </c>
      <c r="M591" s="6">
        <f>IF(AND(K591="S",LEN(B591)&gt;4),-LEFT(B591,4),IF(AND(K591="S",LEN(B591)=4),-LEFT(B591,3),IF(AND(K591="N",LEN(B591)=4),LEFT(B591,3),LEFT(B591,4))))</f>
        <v>-47</v>
      </c>
      <c r="N591" s="6" t="str">
        <f>IF(AND(L591="W",LEN(C591)=6),-LEFT(C591,5), IF(AND(L591="W",LEN(C591)=5),-LEFT(C591,4), IF(AND(L591="W",LEN(C591)=4), -LEFT(C591,3), IF(AND(L591="E", LEN(C591)=6),LEFT(C591,5), IF(AND(L591="E",LEN(C591)=5), LEFT(C591,4), IF(AND(L591="E",LEN(C591)=4),LEFT(C591,3) ))))))</f>
        <v>78.9</v>
      </c>
      <c r="O591">
        <f>(F591^2+G591^2+H591^2)^0.5</f>
        <v>0</v>
      </c>
      <c r="P591" t="e">
        <f>ATAN((R591^2+S591^2)^0.5/T591)/$AB$1</f>
        <v>#DIV/0!</v>
      </c>
      <c r="Q591" t="e">
        <f>ATAN2(R591,S591)/$AB$1+180</f>
        <v>#DIV/0!</v>
      </c>
      <c r="R591">
        <f>-F591*SIN(M591*$AB$1)*COS(N591*$AB$1)-G591*SIN($AB$1*M591)*SIN($AB$1*N591)+H591*COS($AB$1*M591)</f>
        <v>0</v>
      </c>
      <c r="S591">
        <f>-F591*SIN($AB$1*N591)+G591*COS($AB$1*N591)</f>
        <v>0</v>
      </c>
      <c r="T591">
        <f>-F591*COS($AB$1*M591)*COS(N591*$AB$1)-G591*COS($AB$1*M591)*SIN($AB$1*N591)-H591*SIN($AB$1*M591)</f>
        <v>0</v>
      </c>
      <c r="W591">
        <f t="shared" si="17"/>
        <v>0</v>
      </c>
    </row>
    <row r="592" spans="1:23">
      <c r="A592" t="s">
        <v>2301</v>
      </c>
      <c r="B592" t="s">
        <v>386</v>
      </c>
      <c r="C592" t="s">
        <v>387</v>
      </c>
      <c r="D592">
        <v>31.5</v>
      </c>
      <c r="E592">
        <v>11.6</v>
      </c>
      <c r="F592">
        <v>4.3</v>
      </c>
      <c r="G592">
        <v>5.7</v>
      </c>
      <c r="H592">
        <v>9.1</v>
      </c>
      <c r="I592" t="s">
        <v>1797</v>
      </c>
      <c r="J592" s="36">
        <v>0.14000000000000001</v>
      </c>
      <c r="K592" s="5" t="str">
        <f>RIGHTB(B592,1)</f>
        <v>S</v>
      </c>
      <c r="L592" s="5" t="str">
        <f>RIGHTB(C592,1)</f>
        <v>W</v>
      </c>
      <c r="M592" s="6">
        <f>IF(AND(K592="S",LEN(B592)&gt;4),-LEFT(B592,4),IF(AND(K592="S",LEN(B592)=4),-LEFT(B592,3),IF(AND(K592="N",LEN(B592)=4),LEFT(B592,3),LEFT(B592,4))))</f>
        <v>-66.8</v>
      </c>
      <c r="N592" s="6">
        <f>IF(AND(L592="W",LEN(C592)=6),-LEFT(C592,5), IF(AND(L592="W",LEN(C592)=5),-LEFT(C592,4), IF(AND(L592="W",LEN(C592)=4), -LEFT(C592,3), IF(AND(L592="E", LEN(C592)=6),LEFT(C592,5), IF(AND(L592="E",LEN(C592)=5), LEFT(C592,4), IF(AND(L592="E",LEN(C592)=4),LEFT(C592,3) ))))))</f>
        <v>-67.3</v>
      </c>
      <c r="O592">
        <f>(F592^2+G592^2+H592^2)^0.5</f>
        <v>11.56676272774712</v>
      </c>
      <c r="P592">
        <f>ATAN((R592^2+S592^2)^0.5/T592)/$AB$1</f>
        <v>32.253494894492071</v>
      </c>
      <c r="Q592">
        <f>ATAN2(R592,S592)/$AB$1+180</f>
        <v>267.42953051768797</v>
      </c>
      <c r="R592">
        <f>-F592*SIN(M592*$AB$1)*COS(N592*$AB$1)-G592*SIN($AB$1*M592)*SIN($AB$1*N592)+H592*COS($AB$1*M592)</f>
        <v>0.276837915642278</v>
      </c>
      <c r="S592">
        <f>-F592*SIN($AB$1*N592)+G592*COS($AB$1*N592)</f>
        <v>6.1665782260313051</v>
      </c>
      <c r="T592">
        <f>-F592*COS($AB$1*M592)*COS(N592*$AB$1)-G592*COS($AB$1*M592)*SIN($AB$1*N592)-H592*SIN($AB$1*M592)</f>
        <v>9.7819565400128123</v>
      </c>
      <c r="W592">
        <f t="shared" si="17"/>
        <v>1</v>
      </c>
    </row>
    <row r="593" spans="1:23">
      <c r="A593" t="s">
        <v>2283</v>
      </c>
      <c r="B593" t="s">
        <v>360</v>
      </c>
      <c r="C593" t="s">
        <v>361</v>
      </c>
      <c r="D593">
        <v>45.4</v>
      </c>
      <c r="E593">
        <v>13.8</v>
      </c>
      <c r="F593">
        <v>6.5</v>
      </c>
      <c r="G593">
        <v>-12.1</v>
      </c>
      <c r="H593">
        <v>1.7</v>
      </c>
      <c r="I593" t="s">
        <v>1797</v>
      </c>
      <c r="J593" s="36">
        <v>0.14000000000000001</v>
      </c>
      <c r="K593" s="5" t="str">
        <f>RIGHTB(B593,1)</f>
        <v>N</v>
      </c>
      <c r="L593" s="5" t="str">
        <f>RIGHTB(C593,1)</f>
        <v>E</v>
      </c>
      <c r="M593" s="6" t="str">
        <f>IF(AND(K593="S",LEN(B593)&gt;4),-LEFT(B593,4),IF(AND(K593="S",LEN(B593)=4),-LEFT(B593,3),IF(AND(K593="N",LEN(B593)=4),LEFT(B593,3),LEFT(B593,4))))</f>
        <v>18.5</v>
      </c>
      <c r="N593" s="6" t="str">
        <f>IF(AND(L593="W",LEN(C593)=6),-LEFT(C593,5), IF(AND(L593="W",LEN(C593)=5),-LEFT(C593,4), IF(AND(L593="W",LEN(C593)=4), -LEFT(C593,3), IF(AND(L593="E", LEN(C593)=6),LEFT(C593,5), IF(AND(L593="E",LEN(C593)=5), LEFT(C593,4), IF(AND(L593="E",LEN(C593)=4),LEFT(C593,3) ))))))</f>
        <v>180.0</v>
      </c>
      <c r="O593">
        <f>(F593^2+G593^2+H593^2)^0.5</f>
        <v>13.840158958624716</v>
      </c>
      <c r="P593">
        <f>ATAN((R593^2+S593^2)^0.5/T593)/$AB$1</f>
        <v>66.020906873442257</v>
      </c>
      <c r="Q593">
        <f>ATAN2(R593,S593)/$AB$1+180</f>
        <v>253.10706897188891</v>
      </c>
      <c r="R593">
        <f>-F593*SIN(M593*$AB$1)*COS(N593*$AB$1)-G593*SIN($AB$1*M593)*SIN($AB$1*N593)+H593*COS($AB$1*M593)</f>
        <v>3.67463048077648</v>
      </c>
      <c r="S593">
        <f>-F593*SIN($AB$1*N593)+G593*COS($AB$1*N593)</f>
        <v>12.099999999416344</v>
      </c>
      <c r="T593">
        <f>-F593*COS($AB$1*M593)*COS(N593*$AB$1)-G593*COS($AB$1*M593)*SIN($AB$1*N593)-H593*SIN($AB$1*M593)</f>
        <v>5.624685844015902</v>
      </c>
      <c r="W593">
        <f t="shared" si="17"/>
        <v>1</v>
      </c>
    </row>
    <row r="594" spans="1:23">
      <c r="A594" t="s">
        <v>2237</v>
      </c>
      <c r="B594" t="s">
        <v>302</v>
      </c>
      <c r="C594" t="s">
        <v>303</v>
      </c>
      <c r="D594">
        <v>37</v>
      </c>
      <c r="I594" t="s">
        <v>1831</v>
      </c>
      <c r="J594" s="36">
        <v>0.14000000000000001</v>
      </c>
      <c r="K594" s="5" t="str">
        <f>RIGHTB(B594,1)</f>
        <v>N</v>
      </c>
      <c r="L594" s="5" t="str">
        <f>RIGHTB(C594,1)</f>
        <v>E</v>
      </c>
      <c r="M594" s="6" t="str">
        <f>IF(AND(K594="S",LEN(B594)&gt;4),-LEFT(B594,4),IF(AND(K594="S",LEN(B594)=4),-LEFT(B594,3),IF(AND(K594="N",LEN(B594)=4),LEFT(B594,3),LEFT(B594,4))))</f>
        <v>24.0</v>
      </c>
      <c r="N594" s="6" t="str">
        <f>IF(AND(L594="W",LEN(C594)=6),-LEFT(C594,5), IF(AND(L594="W",LEN(C594)=5),-LEFT(C594,4), IF(AND(L594="W",LEN(C594)=4), -LEFT(C594,3), IF(AND(L594="E", LEN(C594)=6),LEFT(C594,5), IF(AND(L594="E",LEN(C594)=5), LEFT(C594,4), IF(AND(L594="E",LEN(C594)=4),LEFT(C594,3) ))))))</f>
        <v>64.1</v>
      </c>
      <c r="O594">
        <f>(F594^2+G594^2+H594^2)^0.5</f>
        <v>0</v>
      </c>
      <c r="P594" t="e">
        <f>ATAN((R594^2+S594^2)^0.5/T594)/$AB$1</f>
        <v>#DIV/0!</v>
      </c>
      <c r="Q594" t="e">
        <f>ATAN2(R594,S594)/$AB$1+180</f>
        <v>#DIV/0!</v>
      </c>
      <c r="R594">
        <f>-F594*SIN(M594*$AB$1)*COS(N594*$AB$1)-G594*SIN($AB$1*M594)*SIN($AB$1*N594)+H594*COS($AB$1*M594)</f>
        <v>0</v>
      </c>
      <c r="S594">
        <f>-F594*SIN($AB$1*N594)+G594*COS($AB$1*N594)</f>
        <v>0</v>
      </c>
      <c r="T594">
        <f>-F594*COS($AB$1*M594)*COS(N594*$AB$1)-G594*COS($AB$1*M594)*SIN($AB$1*N594)-H594*SIN($AB$1*M594)</f>
        <v>0</v>
      </c>
      <c r="W594">
        <f t="shared" si="17"/>
        <v>0</v>
      </c>
    </row>
    <row r="595" spans="1:23">
      <c r="A595" t="s">
        <v>2220</v>
      </c>
      <c r="B595" t="s">
        <v>280</v>
      </c>
      <c r="C595" t="s">
        <v>281</v>
      </c>
      <c r="D595">
        <v>35.6</v>
      </c>
      <c r="I595" t="s">
        <v>1831</v>
      </c>
      <c r="J595" s="36">
        <v>0.14000000000000001</v>
      </c>
      <c r="K595" s="5" t="str">
        <f>RIGHTB(B595,1)</f>
        <v>N</v>
      </c>
      <c r="L595" s="5" t="str">
        <f>RIGHTB(C595,1)</f>
        <v>W</v>
      </c>
      <c r="M595" s="6" t="str">
        <f>IF(AND(K595="S",LEN(B595)&gt;4),-LEFT(B595,4),IF(AND(K595="S",LEN(B595)=4),-LEFT(B595,3),IF(AND(K595="N",LEN(B595)=4),LEFT(B595,3),LEFT(B595,4))))</f>
        <v>33.8</v>
      </c>
      <c r="N595" s="6">
        <f>IF(AND(L595="W",LEN(C595)=6),-LEFT(C595,5), IF(AND(L595="W",LEN(C595)=5),-LEFT(C595,4), IF(AND(L595="W",LEN(C595)=4), -LEFT(C595,3), IF(AND(L595="E", LEN(C595)=6),LEFT(C595,5), IF(AND(L595="E",LEN(C595)=5), LEFT(C595,4), IF(AND(L595="E",LEN(C595)=4),LEFT(C595,3) ))))))</f>
        <v>-90.2</v>
      </c>
      <c r="O595">
        <f>(F595^2+G595^2+H595^2)^0.5</f>
        <v>0</v>
      </c>
      <c r="P595" t="e">
        <f>ATAN((R595^2+S595^2)^0.5/T595)/$AB$1</f>
        <v>#DIV/0!</v>
      </c>
      <c r="Q595" t="e">
        <f>ATAN2(R595,S595)/$AB$1+180</f>
        <v>#DIV/0!</v>
      </c>
      <c r="R595">
        <f>-F595*SIN(M595*$AB$1)*COS(N595*$AB$1)-G595*SIN($AB$1*M595)*SIN($AB$1*N595)+H595*COS($AB$1*M595)</f>
        <v>0</v>
      </c>
      <c r="S595">
        <f>-F595*SIN($AB$1*N595)+G595*COS($AB$1*N595)</f>
        <v>0</v>
      </c>
      <c r="T595">
        <f>-F595*COS($AB$1*M595)*COS(N595*$AB$1)-G595*COS($AB$1*M595)*SIN($AB$1*N595)-H595*SIN($AB$1*M595)</f>
        <v>0</v>
      </c>
      <c r="W595">
        <f t="shared" si="17"/>
        <v>0</v>
      </c>
    </row>
    <row r="596" spans="1:23">
      <c r="A596" t="s">
        <v>2029</v>
      </c>
      <c r="B596" t="s">
        <v>911</v>
      </c>
      <c r="C596" t="s">
        <v>912</v>
      </c>
      <c r="I596" t="s">
        <v>1831</v>
      </c>
      <c r="J596" s="36">
        <v>0.14000000000000001</v>
      </c>
      <c r="K596" s="5" t="str">
        <f>RIGHTB(B596,1)</f>
        <v>N</v>
      </c>
      <c r="L596" s="5" t="str">
        <f>RIGHTB(C596,1)</f>
        <v>W</v>
      </c>
      <c r="M596" s="6" t="str">
        <f>IF(AND(K596="S",LEN(B596)&gt;4),-LEFT(B596,4),IF(AND(K596="S",LEN(B596)=4),-LEFT(B596,3),IF(AND(K596="N",LEN(B596)=4),LEFT(B596,3),LEFT(B596,4))))</f>
        <v>8.4</v>
      </c>
      <c r="N596" s="6">
        <f>IF(AND(L596="W",LEN(C596)=6),-LEFT(C596,5), IF(AND(L596="W",LEN(C596)=5),-LEFT(C596,4), IF(AND(L596="W",LEN(C596)=4), -LEFT(C596,3), IF(AND(L596="E", LEN(C596)=6),LEFT(C596,5), IF(AND(L596="E",LEN(C596)=5), LEFT(C596,4), IF(AND(L596="E",LEN(C596)=4),LEFT(C596,3) ))))))</f>
        <v>-157.9</v>
      </c>
      <c r="O596">
        <f>(F596^2+G596^2+H596^2)^0.5</f>
        <v>0</v>
      </c>
      <c r="P596" t="e">
        <f>ATAN((R596^2+S596^2)^0.5/T596)/$AB$1</f>
        <v>#DIV/0!</v>
      </c>
      <c r="Q596" t="e">
        <f>ATAN2(R596,S596)/$AB$1+180</f>
        <v>#DIV/0!</v>
      </c>
      <c r="R596">
        <f>-F596*SIN(M596*$AB$1)*COS(N596*$AB$1)-G596*SIN($AB$1*M596)*SIN($AB$1*N596)+H596*COS($AB$1*M596)</f>
        <v>0</v>
      </c>
      <c r="S596">
        <f>-F596*SIN($AB$1*N596)+G596*COS($AB$1*N596)</f>
        <v>0</v>
      </c>
      <c r="T596">
        <f>-F596*COS($AB$1*M596)*COS(N596*$AB$1)-G596*COS($AB$1*M596)*SIN($AB$1*N596)-H596*SIN($AB$1*M596)</f>
        <v>0</v>
      </c>
      <c r="W596">
        <f t="shared" si="17"/>
        <v>0</v>
      </c>
    </row>
    <row r="597" spans="1:23">
      <c r="A597" t="s">
        <v>2020</v>
      </c>
      <c r="B597" t="s">
        <v>179</v>
      </c>
      <c r="C597" t="s">
        <v>149</v>
      </c>
      <c r="D597">
        <v>29</v>
      </c>
      <c r="I597" t="s">
        <v>2021</v>
      </c>
      <c r="J597" s="36">
        <v>0.14000000000000001</v>
      </c>
      <c r="K597" s="5" t="str">
        <f>RIGHTB(B597,1)</f>
        <v>N</v>
      </c>
      <c r="L597" s="5" t="str">
        <f>RIGHTB(C597,1)</f>
        <v>E</v>
      </c>
      <c r="M597" s="6" t="str">
        <f>IF(AND(K597="S",LEN(B597)&gt;4),-LEFT(B597,4),IF(AND(K597="S",LEN(B597)=4),-LEFT(B597,3),IF(AND(K597="N",LEN(B597)=4),LEFT(B597,3),LEFT(B597,4))))</f>
        <v>32.4</v>
      </c>
      <c r="N597" s="6" t="str">
        <f>IF(AND(L597="W",LEN(C597)=6),-LEFT(C597,5), IF(AND(L597="W",LEN(C597)=5),-LEFT(C597,4), IF(AND(L597="W",LEN(C597)=4), -LEFT(C597,3), IF(AND(L597="E", LEN(C597)=6),LEFT(C597,5), IF(AND(L597="E",LEN(C597)=5), LEFT(C597,4), IF(AND(L597="E",LEN(C597)=4),LEFT(C597,3) ))))))</f>
        <v>139.1</v>
      </c>
      <c r="O597">
        <f>(F597^2+G597^2+H597^2)^0.5</f>
        <v>0</v>
      </c>
      <c r="P597" t="e">
        <f>ATAN((R597^2+S597^2)^0.5/T597)/$AB$1</f>
        <v>#DIV/0!</v>
      </c>
      <c r="Q597" t="e">
        <f>ATAN2(R597,S597)/$AB$1+180</f>
        <v>#DIV/0!</v>
      </c>
      <c r="R597">
        <f>-F597*SIN(M597*$AB$1)*COS(N597*$AB$1)-G597*SIN($AB$1*M597)*SIN($AB$1*N597)+H597*COS($AB$1*M597)</f>
        <v>0</v>
      </c>
      <c r="S597">
        <f>-F597*SIN($AB$1*N597)+G597*COS($AB$1*N597)</f>
        <v>0</v>
      </c>
      <c r="T597">
        <f>-F597*COS($AB$1*M597)*COS(N597*$AB$1)-G597*COS($AB$1*M597)*SIN($AB$1*N597)-H597*SIN($AB$1*M597)</f>
        <v>0</v>
      </c>
      <c r="W597">
        <f t="shared" si="17"/>
        <v>0</v>
      </c>
    </row>
    <row r="598" spans="1:23">
      <c r="A598" t="s">
        <v>1878</v>
      </c>
      <c r="B598" t="s">
        <v>310</v>
      </c>
      <c r="C598" t="s">
        <v>662</v>
      </c>
      <c r="I598" t="s">
        <v>1831</v>
      </c>
      <c r="J598" s="36">
        <v>0.14000000000000001</v>
      </c>
      <c r="K598" s="5" t="str">
        <f>RIGHTB(B598,1)</f>
        <v>N</v>
      </c>
      <c r="L598" s="5" t="str">
        <f>RIGHTB(C598,1)</f>
        <v>W</v>
      </c>
      <c r="M598" s="6" t="str">
        <f>IF(AND(K598="S",LEN(B598)&gt;4),-LEFT(B598,4),IF(AND(K598="S",LEN(B598)=4),-LEFT(B598,3),IF(AND(K598="N",LEN(B598)=4),LEFT(B598,3),LEFT(B598,4))))</f>
        <v>42.5</v>
      </c>
      <c r="N598" s="6">
        <f>IF(AND(L598="W",LEN(C598)=6),-LEFT(C598,5), IF(AND(L598="W",LEN(C598)=5),-LEFT(C598,4), IF(AND(L598="W",LEN(C598)=4), -LEFT(C598,3), IF(AND(L598="E", LEN(C598)=6),LEFT(C598,5), IF(AND(L598="E",LEN(C598)=5), LEFT(C598,4), IF(AND(L598="E",LEN(C598)=4),LEFT(C598,3) ))))))</f>
        <v>-50.1</v>
      </c>
      <c r="O598">
        <f>(F598^2+G598^2+H598^2)^0.5</f>
        <v>0</v>
      </c>
      <c r="P598" t="e">
        <f>ATAN((R598^2+S598^2)^0.5/T598)/$AB$1</f>
        <v>#DIV/0!</v>
      </c>
      <c r="Q598" t="e">
        <f>ATAN2(R598,S598)/$AB$1+180</f>
        <v>#DIV/0!</v>
      </c>
      <c r="R598">
        <f>-F598*SIN(M598*$AB$1)*COS(N598*$AB$1)-G598*SIN($AB$1*M598)*SIN($AB$1*N598)+H598*COS($AB$1*M598)</f>
        <v>0</v>
      </c>
      <c r="S598">
        <f>-F598*SIN($AB$1*N598)+G598*COS($AB$1*N598)</f>
        <v>0</v>
      </c>
      <c r="T598">
        <f>-F598*COS($AB$1*M598)*COS(N598*$AB$1)-G598*COS($AB$1*M598)*SIN($AB$1*N598)-H598*SIN($AB$1*M598)</f>
        <v>0</v>
      </c>
      <c r="W598">
        <f t="shared" si="17"/>
        <v>0</v>
      </c>
    </row>
    <row r="599" spans="1:23">
      <c r="A599" t="s">
        <v>1544</v>
      </c>
      <c r="B599" t="s">
        <v>333</v>
      </c>
      <c r="C599" t="s">
        <v>850</v>
      </c>
      <c r="D599">
        <v>24.4</v>
      </c>
      <c r="E599">
        <v>17.5</v>
      </c>
      <c r="F599">
        <v>3.8</v>
      </c>
      <c r="G599">
        <v>-5.8</v>
      </c>
      <c r="H599">
        <v>16.100000000000001</v>
      </c>
      <c r="I599" t="s">
        <v>1831</v>
      </c>
      <c r="J599" s="36">
        <v>0.14000000000000001</v>
      </c>
      <c r="K599" s="5" t="str">
        <f>RIGHTB(B599,1)</f>
        <v>N</v>
      </c>
      <c r="L599" s="5" t="str">
        <f>RIGHTB(C599,1)</f>
        <v>W</v>
      </c>
      <c r="M599" s="6" t="str">
        <f>IF(AND(K599="S",LEN(B599)&gt;4),-LEFT(B599,4),IF(AND(K599="S",LEN(B599)=4),-LEFT(B599,3),IF(AND(K599="N",LEN(B599)=4),LEFT(B599,3),LEFT(B599,4))))</f>
        <v>56.6</v>
      </c>
      <c r="N599" s="6">
        <f>IF(AND(L599="W",LEN(C599)=6),-LEFT(C599,5), IF(AND(L599="W",LEN(C599)=5),-LEFT(C599,4), IF(AND(L599="W",LEN(C599)=4), -LEFT(C599,3), IF(AND(L599="E", LEN(C599)=6),LEFT(C599,5), IF(AND(L599="E",LEN(C599)=5), LEFT(C599,4), IF(AND(L599="E",LEN(C599)=4),LEFT(C599,3) ))))))</f>
        <v>-25.3</v>
      </c>
      <c r="O599">
        <f>(F599^2+G599^2+H599^2)^0.5</f>
        <v>17.529689101635544</v>
      </c>
      <c r="P599">
        <f>ATAN((R599^2+S599^2)^0.5/T599)/$AB$1</f>
        <v>-17.733958095403882</v>
      </c>
      <c r="Q599">
        <f>ATAN2(R599,S599)/$AB$1+180</f>
        <v>137.31920996681896</v>
      </c>
      <c r="R599">
        <f>-F599*SIN(M599*$AB$1)*COS(N599*$AB$1)-G599*SIN($AB$1*M599)*SIN($AB$1*N599)+H599*COS($AB$1*M599)</f>
        <v>3.925291618879319</v>
      </c>
      <c r="S599">
        <f>-F599*SIN($AB$1*N599)+G599*COS($AB$1*N599)</f>
        <v>-3.6197189072358267</v>
      </c>
      <c r="T599">
        <f>-F599*COS($AB$1*M599)*COS(N599*$AB$1)-G599*COS($AB$1*M599)*SIN($AB$1*N599)-H599*SIN($AB$1*M599)</f>
        <v>-16.696697899266049</v>
      </c>
      <c r="W599">
        <f t="shared" si="17"/>
        <v>1</v>
      </c>
    </row>
    <row r="600" spans="1:23">
      <c r="A600" t="s">
        <v>1839</v>
      </c>
      <c r="B600" t="s">
        <v>834</v>
      </c>
      <c r="C600" t="s">
        <v>835</v>
      </c>
      <c r="D600">
        <v>27.4</v>
      </c>
      <c r="E600">
        <v>13.5</v>
      </c>
      <c r="F600">
        <v>5.2</v>
      </c>
      <c r="G600">
        <v>-8.1</v>
      </c>
      <c r="H600">
        <v>9.5</v>
      </c>
      <c r="I600" t="s">
        <v>1831</v>
      </c>
      <c r="J600" s="36">
        <v>0.14000000000000001</v>
      </c>
      <c r="K600" s="5" t="str">
        <f>RIGHTB(B600,1)</f>
        <v>S</v>
      </c>
      <c r="L600" s="5" t="str">
        <f>RIGHTB(C600,1)</f>
        <v>E</v>
      </c>
      <c r="M600" s="6">
        <f>IF(AND(K600="S",LEN(B600)&gt;4),-LEFT(B600,4),IF(AND(K600="S",LEN(B600)=4),-LEFT(B600,3),IF(AND(K600="N",LEN(B600)=4),LEFT(B600,3),LEFT(B600,4))))</f>
        <v>-18.600000000000001</v>
      </c>
      <c r="N600" s="6" t="str">
        <f>IF(AND(L600="W",LEN(C600)=6),-LEFT(C600,5), IF(AND(L600="W",LEN(C600)=5),-LEFT(C600,4), IF(AND(L600="W",LEN(C600)=4), -LEFT(C600,3), IF(AND(L600="E", LEN(C600)=6),LEFT(C600,5), IF(AND(L600="E",LEN(C600)=5), LEFT(C600,4), IF(AND(L600="E",LEN(C600)=4),LEFT(C600,3) ))))))</f>
        <v>126.9</v>
      </c>
      <c r="O600">
        <f>(F600^2+G600^2+H600^2)^0.5</f>
        <v>13.524052647043341</v>
      </c>
      <c r="P600">
        <f>ATAN((R600^2+S600^2)^0.5/T600)/$AB$1</f>
        <v>26.25970944672984</v>
      </c>
      <c r="Q600">
        <f>ATAN2(R600,S600)/$AB$1+180</f>
        <v>186.76685408241937</v>
      </c>
      <c r="R600">
        <f>-F600*SIN(M600*$AB$1)*COS(N600*$AB$1)-G600*SIN($AB$1*M600)*SIN($AB$1*N600)+H600*COS($AB$1*M600)</f>
        <v>5.9419082520738051</v>
      </c>
      <c r="S600">
        <f>-F600*SIN($AB$1*N600)+G600*COS($AB$1*N600)</f>
        <v>0.70504360039909297</v>
      </c>
      <c r="T600">
        <f>-F600*COS($AB$1*M600)*COS(N600*$AB$1)-G600*COS($AB$1*M600)*SIN($AB$1*N600)-H600*SIN($AB$1*M600)</f>
        <v>12.128340358246611</v>
      </c>
      <c r="W600">
        <f t="shared" si="17"/>
        <v>1</v>
      </c>
    </row>
    <row r="601" spans="1:23">
      <c r="A601" t="s">
        <v>1830</v>
      </c>
      <c r="B601" t="s">
        <v>819</v>
      </c>
      <c r="C601" t="s">
        <v>120</v>
      </c>
      <c r="D601">
        <v>61.5</v>
      </c>
      <c r="I601" t="s">
        <v>1831</v>
      </c>
      <c r="J601" s="36">
        <v>0.14000000000000001</v>
      </c>
      <c r="K601" s="5" t="str">
        <f>RIGHTB(B601,1)</f>
        <v>N</v>
      </c>
      <c r="L601" s="5" t="str">
        <f>RIGHTB(C601,1)</f>
        <v>W</v>
      </c>
      <c r="M601" s="6" t="str">
        <f>IF(AND(K601="S",LEN(B601)&gt;4),-LEFT(B601,4),IF(AND(K601="S",LEN(B601)=4),-LEFT(B601,3),IF(AND(K601="N",LEN(B601)=4),LEFT(B601,3),LEFT(B601,4))))</f>
        <v>5.6</v>
      </c>
      <c r="N601" s="6">
        <f>IF(AND(L601="W",LEN(C601)=6),-LEFT(C601,5), IF(AND(L601="W",LEN(C601)=5),-LEFT(C601,4), IF(AND(L601="W",LEN(C601)=4), -LEFT(C601,3), IF(AND(L601="E", LEN(C601)=6),LEFT(C601,5), IF(AND(L601="E",LEN(C601)=5), LEFT(C601,4), IF(AND(L601="E",LEN(C601)=4),LEFT(C601,3) ))))))</f>
        <v>-52.2</v>
      </c>
      <c r="O601">
        <f>(F601^2+G601^2+H601^2)^0.5</f>
        <v>0</v>
      </c>
      <c r="P601" t="e">
        <f>ATAN((R601^2+S601^2)^0.5/T601)/$AB$1</f>
        <v>#DIV/0!</v>
      </c>
      <c r="Q601" t="e">
        <f>ATAN2(R601,S601)/$AB$1+180</f>
        <v>#DIV/0!</v>
      </c>
      <c r="R601">
        <f>-F601*SIN(M601*$AB$1)*COS(N601*$AB$1)-G601*SIN($AB$1*M601)*SIN($AB$1*N601)+H601*COS($AB$1*M601)</f>
        <v>0</v>
      </c>
      <c r="S601">
        <f>-F601*SIN($AB$1*N601)+G601*COS($AB$1*N601)</f>
        <v>0</v>
      </c>
      <c r="T601">
        <f>-F601*COS($AB$1*M601)*COS(N601*$AB$1)-G601*COS($AB$1*M601)*SIN($AB$1*N601)-H601*SIN($AB$1*M601)</f>
        <v>0</v>
      </c>
      <c r="W601">
        <f t="shared" si="17"/>
        <v>0</v>
      </c>
    </row>
    <row r="602" spans="1:23">
      <c r="A602" t="s">
        <v>1807</v>
      </c>
      <c r="B602" t="s">
        <v>786</v>
      </c>
      <c r="C602" t="s">
        <v>787</v>
      </c>
      <c r="D602">
        <v>31.2</v>
      </c>
      <c r="E602">
        <v>14.5</v>
      </c>
      <c r="F602">
        <v>-13</v>
      </c>
      <c r="G602">
        <v>-4</v>
      </c>
      <c r="H602">
        <v>-5</v>
      </c>
      <c r="I602" t="s">
        <v>1797</v>
      </c>
      <c r="J602" s="36">
        <v>0.14000000000000001</v>
      </c>
      <c r="K602" s="5" t="str">
        <f>RIGHTB(B602,1)</f>
        <v>N</v>
      </c>
      <c r="L602" s="5" t="str">
        <f>RIGHTB(C602,1)</f>
        <v>W</v>
      </c>
      <c r="M602" s="6" t="str">
        <f>IF(AND(K602="S",LEN(B602)&gt;4),-LEFT(B602,4),IF(AND(K602="S",LEN(B602)=4),-LEFT(B602,3),IF(AND(K602="N",LEN(B602)=4),LEFT(B602,3),LEFT(B602,4))))</f>
        <v>44.8</v>
      </c>
      <c r="N602" s="6">
        <f>IF(AND(L602="W",LEN(C602)=6),-LEFT(C602,5), IF(AND(L602="W",LEN(C602)=5),-LEFT(C602,4), IF(AND(L602="W",LEN(C602)=4), -LEFT(C602,3), IF(AND(L602="E", LEN(C602)=6),LEFT(C602,5), IF(AND(L602="E",LEN(C602)=5), LEFT(C602,4), IF(AND(L602="E",LEN(C602)=4),LEFT(C602,3) ))))))</f>
        <v>-131</v>
      </c>
      <c r="O602">
        <f>(F602^2+G602^2+H602^2)^0.5</f>
        <v>14.491376746189438</v>
      </c>
      <c r="P602">
        <f>ATAN((R602^2+S602^2)^0.5/T602)/$AB$1</f>
        <v>-71.197500581866294</v>
      </c>
      <c r="Q602">
        <f>ATAN2(R602,S602)/$AB$1+180</f>
        <v>31.594728421301681</v>
      </c>
      <c r="R602">
        <f>-F602*SIN(M602*$AB$1)*COS(N602*$AB$1)-G602*SIN($AB$1*M602)*SIN($AB$1*N602)+H602*COS($AB$1*M602)</f>
        <v>-11.684691700064914</v>
      </c>
      <c r="S602">
        <f>-F602*SIN($AB$1*N602)+G602*COS($AB$1*N602)</f>
        <v>-7.1869884276886395</v>
      </c>
      <c r="T602">
        <f>-F602*COS($AB$1*M602)*COS(N602*$AB$1)-G602*COS($AB$1*M602)*SIN($AB$1*N602)-H602*SIN($AB$1*M602)</f>
        <v>-4.670672030308241</v>
      </c>
      <c r="W602">
        <f t="shared" si="17"/>
        <v>1</v>
      </c>
    </row>
    <row r="603" spans="1:23">
      <c r="A603" t="s">
        <v>1806</v>
      </c>
      <c r="B603" t="s">
        <v>784</v>
      </c>
      <c r="C603" t="s">
        <v>785</v>
      </c>
      <c r="D603">
        <v>52.5</v>
      </c>
      <c r="I603" t="s">
        <v>1797</v>
      </c>
      <c r="J603" s="36">
        <v>0.14000000000000001</v>
      </c>
      <c r="K603" s="5" t="str">
        <f>RIGHTB(B603,1)</f>
        <v>N</v>
      </c>
      <c r="L603" s="5" t="str">
        <f>RIGHTB(C603,1)</f>
        <v>W</v>
      </c>
      <c r="M603" s="6" t="str">
        <f>IF(AND(K603="S",LEN(B603)&gt;4),-LEFT(B603,4),IF(AND(K603="S",LEN(B603)=4),-LEFT(B603,3),IF(AND(K603="N",LEN(B603)=4),LEFT(B603,3),LEFT(B603,4))))</f>
        <v>7.2</v>
      </c>
      <c r="N603" s="6">
        <f>IF(AND(L603="W",LEN(C603)=6),-LEFT(C603,5), IF(AND(L603="W",LEN(C603)=5),-LEFT(C603,4), IF(AND(L603="W",LEN(C603)=4), -LEFT(C603,3), IF(AND(L603="E", LEN(C603)=6),LEFT(C603,5), IF(AND(L603="E",LEN(C603)=5), LEFT(C603,4), IF(AND(L603="E",LEN(C603)=4),LEFT(C603,3) ))))))</f>
        <v>-44.2</v>
      </c>
      <c r="O603">
        <f>(F603^2+G603^2+H603^2)^0.5</f>
        <v>0</v>
      </c>
      <c r="P603" t="e">
        <f>ATAN((R603^2+S603^2)^0.5/T603)/$AB$1</f>
        <v>#DIV/0!</v>
      </c>
      <c r="Q603" t="e">
        <f>ATAN2(R603,S603)/$AB$1+180</f>
        <v>#DIV/0!</v>
      </c>
      <c r="R603">
        <f>-F603*SIN(M603*$AB$1)*COS(N603*$AB$1)-G603*SIN($AB$1*M603)*SIN($AB$1*N603)+H603*COS($AB$1*M603)</f>
        <v>0</v>
      </c>
      <c r="S603">
        <f>-F603*SIN($AB$1*N603)+G603*COS($AB$1*N603)</f>
        <v>0</v>
      </c>
      <c r="T603">
        <f>-F603*COS($AB$1*M603)*COS(N603*$AB$1)-G603*COS($AB$1*M603)*SIN($AB$1*N603)-H603*SIN($AB$1*M603)</f>
        <v>0</v>
      </c>
      <c r="W603">
        <f t="shared" si="17"/>
        <v>0</v>
      </c>
    </row>
    <row r="604" spans="1:23">
      <c r="A604" t="s">
        <v>1796</v>
      </c>
      <c r="B604" t="s">
        <v>769</v>
      </c>
      <c r="C604" t="s">
        <v>237</v>
      </c>
      <c r="D604">
        <v>46</v>
      </c>
      <c r="E604">
        <v>11.7</v>
      </c>
      <c r="F604">
        <v>10.199999999999999</v>
      </c>
      <c r="G604">
        <v>2.9</v>
      </c>
      <c r="H604">
        <v>-4.9000000000000004</v>
      </c>
      <c r="I604" t="s">
        <v>1797</v>
      </c>
      <c r="J604" s="36">
        <v>0.14000000000000001</v>
      </c>
      <c r="K604" s="5" t="str">
        <f>RIGHTB(B604,1)</f>
        <v>N</v>
      </c>
      <c r="L604" s="5" t="str">
        <f>RIGHTB(C604,1)</f>
        <v>W</v>
      </c>
      <c r="M604" s="6" t="str">
        <f>IF(AND(K604="S",LEN(B604)&gt;4),-LEFT(B604,4),IF(AND(K604="S",LEN(B604)=4),-LEFT(B604,3),IF(AND(K604="N",LEN(B604)=4),LEFT(B604,3),LEFT(B604,4))))</f>
        <v>2.4</v>
      </c>
      <c r="N604" s="6">
        <f>IF(AND(L604="W",LEN(C604)=6),-LEFT(C604,5), IF(AND(L604="W",LEN(C604)=5),-LEFT(C604,4), IF(AND(L604="W",LEN(C604)=4), -LEFT(C604,3), IF(AND(L604="E", LEN(C604)=6),LEFT(C604,5), IF(AND(L604="E",LEN(C604)=5), LEFT(C604,4), IF(AND(L604="E",LEN(C604)=4),LEFT(C604,3) ))))))</f>
        <v>-169.7</v>
      </c>
      <c r="O604">
        <f>(F604^2+G604^2+H604^2)^0.5</f>
        <v>11.681609478149831</v>
      </c>
      <c r="P604">
        <f>ATAN((R604^2+S604^2)^0.5/T604)/$AB$1</f>
        <v>23.036269399466629</v>
      </c>
      <c r="Q604">
        <f>ATAN2(R604,S604)/$AB$1+180</f>
        <v>13.015353671835101</v>
      </c>
      <c r="R604">
        <f>-F604*SIN(M604*$AB$1)*COS(N604*$AB$1)-G604*SIN($AB$1*M604)*SIN($AB$1*N604)+H604*COS($AB$1*M604)</f>
        <v>-4.4537397771095479</v>
      </c>
      <c r="S604">
        <f>-F604*SIN($AB$1*N604)+G604*COS($AB$1*N604)</f>
        <v>-1.0294840149270383</v>
      </c>
      <c r="T604">
        <f>-F604*COS($AB$1*M604)*COS(N604*$AB$1)-G604*COS($AB$1*M604)*SIN($AB$1*N604)-H604*SIN($AB$1*M604)</f>
        <v>10.750086728059541</v>
      </c>
      <c r="W604">
        <f t="shared" si="17"/>
        <v>1</v>
      </c>
    </row>
    <row r="605" spans="1:23">
      <c r="A605" t="s">
        <v>2784</v>
      </c>
      <c r="B605" t="s">
        <v>397</v>
      </c>
      <c r="C605" t="s">
        <v>1247</v>
      </c>
      <c r="I605" t="s">
        <v>1745</v>
      </c>
      <c r="J605" s="36">
        <v>0.13</v>
      </c>
      <c r="K605" s="5" t="str">
        <f>RIGHTB(B605,1)</f>
        <v>N</v>
      </c>
      <c r="L605" s="5" t="str">
        <f>RIGHTB(C605,1)</f>
        <v>W</v>
      </c>
      <c r="M605" s="6" t="str">
        <f>IF(AND(K605="S",LEN(B605)&gt;4),-LEFT(B605,4),IF(AND(K605="S",LEN(B605)=4),-LEFT(B605,3),IF(AND(K605="N",LEN(B605)=4),LEFT(B605,3),LEFT(B605,4))))</f>
        <v>51.3</v>
      </c>
      <c r="N605" s="6">
        <f>IF(AND(L605="W",LEN(C605)=6),-LEFT(C605,5), IF(AND(L605="W",LEN(C605)=5),-LEFT(C605,4), IF(AND(L605="W",LEN(C605)=4), -LEFT(C605,3), IF(AND(L605="E", LEN(C605)=6),LEFT(C605,5), IF(AND(L605="E",LEN(C605)=5), LEFT(C605,4), IF(AND(L605="E",LEN(C605)=4),LEFT(C605,3) ))))))</f>
        <v>-100.9</v>
      </c>
      <c r="O605">
        <f>(F605^2+G605^2+H605^2)^0.5</f>
        <v>0</v>
      </c>
      <c r="P605" t="e">
        <f>ATAN((R605^2+S605^2)^0.5/T605)/$AB$1</f>
        <v>#DIV/0!</v>
      </c>
      <c r="Q605" t="e">
        <f>ATAN2(R605,S605)/$AB$1+180</f>
        <v>#DIV/0!</v>
      </c>
      <c r="R605">
        <f>-F605*SIN(M605*$AB$1)*COS(N605*$AB$1)-G605*SIN($AB$1*M605)*SIN($AB$1*N605)+H605*COS($AB$1*M605)</f>
        <v>0</v>
      </c>
      <c r="S605">
        <f>-F605*SIN($AB$1*N605)+G605*COS($AB$1*N605)</f>
        <v>0</v>
      </c>
      <c r="T605">
        <f>-F605*COS($AB$1*M605)*COS(N605*$AB$1)-G605*COS($AB$1*M605)*SIN($AB$1*N605)-H605*SIN($AB$1*M605)</f>
        <v>0</v>
      </c>
      <c r="W605">
        <f t="shared" si="17"/>
        <v>0</v>
      </c>
    </row>
    <row r="606" spans="1:23">
      <c r="A606" t="s">
        <v>2601</v>
      </c>
      <c r="B606" t="s">
        <v>374</v>
      </c>
      <c r="C606" t="s">
        <v>1126</v>
      </c>
      <c r="I606" t="s">
        <v>1764</v>
      </c>
      <c r="J606" s="36">
        <v>0.13</v>
      </c>
      <c r="K606" s="5" t="str">
        <f>RIGHTB(B606,1)</f>
        <v>N</v>
      </c>
      <c r="L606" s="5" t="str">
        <f>RIGHTB(C606,1)</f>
        <v>W</v>
      </c>
      <c r="M606" s="6" t="str">
        <f>IF(AND(K606="S",LEN(B606)&gt;4),-LEFT(B606,4),IF(AND(K606="S",LEN(B606)=4),-LEFT(B606,3),IF(AND(K606="N",LEN(B606)=4),LEFT(B606,3),LEFT(B606,4))))</f>
        <v>15.7</v>
      </c>
      <c r="N606" s="6">
        <f>IF(AND(L606="W",LEN(C606)=6),-LEFT(C606,5), IF(AND(L606="W",LEN(C606)=5),-LEFT(C606,4), IF(AND(L606="W",LEN(C606)=4), -LEFT(C606,3), IF(AND(L606="E", LEN(C606)=6),LEFT(C606,5), IF(AND(L606="E",LEN(C606)=5), LEFT(C606,4), IF(AND(L606="E",LEN(C606)=4),LEFT(C606,3) ))))))</f>
        <v>-138.5</v>
      </c>
      <c r="O606">
        <f>(F606^2+G606^2+H606^2)^0.5</f>
        <v>0</v>
      </c>
      <c r="P606" t="e">
        <f>ATAN((R606^2+S606^2)^0.5/T606)/$AB$1</f>
        <v>#DIV/0!</v>
      </c>
      <c r="Q606" t="e">
        <f>ATAN2(R606,S606)/$AB$1+180</f>
        <v>#DIV/0!</v>
      </c>
      <c r="R606">
        <f>-F606*SIN(M606*$AB$1)*COS(N606*$AB$1)-G606*SIN($AB$1*M606)*SIN($AB$1*N606)+H606*COS($AB$1*M606)</f>
        <v>0</v>
      </c>
      <c r="S606">
        <f>-F606*SIN($AB$1*N606)+G606*COS($AB$1*N606)</f>
        <v>0</v>
      </c>
      <c r="T606">
        <f>-F606*COS($AB$1*M606)*COS(N606*$AB$1)-G606*COS($AB$1*M606)*SIN($AB$1*N606)-H606*SIN($AB$1*M606)</f>
        <v>0</v>
      </c>
      <c r="W606">
        <f t="shared" si="17"/>
        <v>0</v>
      </c>
    </row>
    <row r="607" spans="1:23">
      <c r="A607" t="s">
        <v>2571</v>
      </c>
      <c r="I607" t="s">
        <v>1745</v>
      </c>
      <c r="J607" s="36">
        <v>0.13</v>
      </c>
      <c r="K607" s="5" t="str">
        <f>RIGHTB(B607,1)</f>
        <v/>
      </c>
      <c r="L607" s="5" t="str">
        <f>RIGHTB(C607,1)</f>
        <v/>
      </c>
      <c r="M607" s="6" t="str">
        <f>IF(AND(K607="S",LEN(B607)&gt;4),-LEFT(B607,4),IF(AND(K607="S",LEN(B607)=4),-LEFT(B607,3),IF(AND(K607="N",LEN(B607)=4),LEFT(B607,3),LEFT(B607,4))))</f>
        <v/>
      </c>
      <c r="N607" s="6" t="b">
        <f>IF(AND(L607="W",LEN(C607)=6),-LEFT(C607,5), IF(AND(L607="W",LEN(C607)=5),-LEFT(C607,4), IF(AND(L607="W",LEN(C607)=4), -LEFT(C607,3), IF(AND(L607="E", LEN(C607)=6),LEFT(C607,5), IF(AND(L607="E",LEN(C607)=5), LEFT(C607,4), IF(AND(L607="E",LEN(C607)=4),LEFT(C607,3) ))))))</f>
        <v>0</v>
      </c>
      <c r="O607">
        <f>(F607^2+G607^2+H607^2)^0.5</f>
        <v>0</v>
      </c>
      <c r="P607" t="e">
        <f>ATAN((R607^2+S607^2)^0.5/T607)/$AB$1</f>
        <v>#VALUE!</v>
      </c>
      <c r="Q607" t="e">
        <f>ATAN2(R607,S607)/$AB$1+180</f>
        <v>#VALUE!</v>
      </c>
      <c r="R607" t="e">
        <f>-F607*SIN(M607*$AB$1)*COS(N607*$AB$1)-G607*SIN($AB$1*M607)*SIN($AB$1*N607)+H607*COS($AB$1*M607)</f>
        <v>#VALUE!</v>
      </c>
      <c r="S607">
        <f>-F607*SIN($AB$1*N607)+G607*COS($AB$1*N607)</f>
        <v>0</v>
      </c>
      <c r="T607" t="e">
        <f>-F607*COS($AB$1*M607)*COS(N607*$AB$1)-G607*COS($AB$1*M607)*SIN($AB$1*N607)-H607*SIN($AB$1*M607)</f>
        <v>#VALUE!</v>
      </c>
      <c r="W607">
        <f t="shared" si="17"/>
        <v>0</v>
      </c>
    </row>
    <row r="608" spans="1:23">
      <c r="A608" t="s">
        <v>2570</v>
      </c>
      <c r="I608" t="s">
        <v>1764</v>
      </c>
      <c r="J608" s="36">
        <v>0.13</v>
      </c>
      <c r="K608" s="5" t="str">
        <f>RIGHTB(B608,1)</f>
        <v/>
      </c>
      <c r="L608" s="5" t="str">
        <f>RIGHTB(C608,1)</f>
        <v/>
      </c>
      <c r="M608" s="6" t="str">
        <f>IF(AND(K608="S",LEN(B608)&gt;4),-LEFT(B608,4),IF(AND(K608="S",LEN(B608)=4),-LEFT(B608,3),IF(AND(K608="N",LEN(B608)=4),LEFT(B608,3),LEFT(B608,4))))</f>
        <v/>
      </c>
      <c r="N608" s="6" t="b">
        <f>IF(AND(L608="W",LEN(C608)=6),-LEFT(C608,5), IF(AND(L608="W",LEN(C608)=5),-LEFT(C608,4), IF(AND(L608="W",LEN(C608)=4), -LEFT(C608,3), IF(AND(L608="E", LEN(C608)=6),LEFT(C608,5), IF(AND(L608="E",LEN(C608)=5), LEFT(C608,4), IF(AND(L608="E",LEN(C608)=4),LEFT(C608,3) ))))))</f>
        <v>0</v>
      </c>
      <c r="O608">
        <f>(F608^2+G608^2+H608^2)^0.5</f>
        <v>0</v>
      </c>
      <c r="P608" t="e">
        <f>ATAN((R608^2+S608^2)^0.5/T608)/$AB$1</f>
        <v>#VALUE!</v>
      </c>
      <c r="Q608" t="e">
        <f>ATAN2(R608,S608)/$AB$1+180</f>
        <v>#VALUE!</v>
      </c>
      <c r="R608" t="e">
        <f>-F608*SIN(M608*$AB$1)*COS(N608*$AB$1)-G608*SIN($AB$1*M608)*SIN($AB$1*N608)+H608*COS($AB$1*M608)</f>
        <v>#VALUE!</v>
      </c>
      <c r="S608">
        <f>-F608*SIN($AB$1*N608)+G608*COS($AB$1*N608)</f>
        <v>0</v>
      </c>
      <c r="T608" t="e">
        <f>-F608*COS($AB$1*M608)*COS(N608*$AB$1)-G608*COS($AB$1*M608)*SIN($AB$1*N608)-H608*SIN($AB$1*M608)</f>
        <v>#VALUE!</v>
      </c>
      <c r="W608">
        <f t="shared" si="17"/>
        <v>0</v>
      </c>
    </row>
    <row r="609" spans="1:23">
      <c r="A609" t="s">
        <v>2550</v>
      </c>
      <c r="B609" t="s">
        <v>1093</v>
      </c>
      <c r="C609" t="s">
        <v>1094</v>
      </c>
      <c r="I609" t="s">
        <v>1764</v>
      </c>
      <c r="J609" s="36">
        <v>0.13</v>
      </c>
      <c r="K609" s="5" t="str">
        <f>RIGHTB(B609,1)</f>
        <v>N</v>
      </c>
      <c r="L609" s="5" t="str">
        <f>RIGHTB(C609,1)</f>
        <v>W</v>
      </c>
      <c r="M609" s="6" t="str">
        <f>IF(AND(K609="S",LEN(B609)&gt;4),-LEFT(B609,4),IF(AND(K609="S",LEN(B609)=4),-LEFT(B609,3),IF(AND(K609="N",LEN(B609)=4),LEFT(B609,3),LEFT(B609,4))))</f>
        <v>29.2</v>
      </c>
      <c r="N609" s="6">
        <f>IF(AND(L609="W",LEN(C609)=6),-LEFT(C609,5), IF(AND(L609="W",LEN(C609)=5),-LEFT(C609,4), IF(AND(L609="W",LEN(C609)=4), -LEFT(C609,3), IF(AND(L609="E", LEN(C609)=6),LEFT(C609,5), IF(AND(L609="E",LEN(C609)=5), LEFT(C609,4), IF(AND(L609="E",LEN(C609)=4),LEFT(C609,3) ))))))</f>
        <v>-66.8</v>
      </c>
      <c r="O609">
        <f>(F609^2+G609^2+H609^2)^0.5</f>
        <v>0</v>
      </c>
      <c r="P609" t="e">
        <f>ATAN((R609^2+S609^2)^0.5/T609)/$AB$1</f>
        <v>#DIV/0!</v>
      </c>
      <c r="Q609" t="e">
        <f>ATAN2(R609,S609)/$AB$1+180</f>
        <v>#DIV/0!</v>
      </c>
      <c r="R609">
        <f>-F609*SIN(M609*$AB$1)*COS(N609*$AB$1)-G609*SIN($AB$1*M609)*SIN($AB$1*N609)+H609*COS($AB$1*M609)</f>
        <v>0</v>
      </c>
      <c r="S609">
        <f>-F609*SIN($AB$1*N609)+G609*COS($AB$1*N609)</f>
        <v>0</v>
      </c>
      <c r="T609">
        <f>-F609*COS($AB$1*M609)*COS(N609*$AB$1)-G609*COS($AB$1*M609)*SIN($AB$1*N609)-H609*SIN($AB$1*M609)</f>
        <v>0</v>
      </c>
      <c r="W609">
        <f t="shared" si="17"/>
        <v>0</v>
      </c>
    </row>
    <row r="610" spans="1:23">
      <c r="A610" t="s">
        <v>2496</v>
      </c>
      <c r="I610" t="s">
        <v>1764</v>
      </c>
      <c r="J610" s="36">
        <v>0.13</v>
      </c>
      <c r="K610" s="5" t="str">
        <f>RIGHTB(B610,1)</f>
        <v/>
      </c>
      <c r="L610" s="5" t="str">
        <f>RIGHTB(C610,1)</f>
        <v/>
      </c>
      <c r="M610" s="6" t="str">
        <f>IF(AND(K610="S",LEN(B610)&gt;4),-LEFT(B610,4),IF(AND(K610="S",LEN(B610)=4),-LEFT(B610,3),IF(AND(K610="N",LEN(B610)=4),LEFT(B610,3),LEFT(B610,4))))</f>
        <v/>
      </c>
      <c r="N610" s="6" t="b">
        <f>IF(AND(L610="W",LEN(C610)=6),-LEFT(C610,5), IF(AND(L610="W",LEN(C610)=5),-LEFT(C610,4), IF(AND(L610="W",LEN(C610)=4), -LEFT(C610,3), IF(AND(L610="E", LEN(C610)=6),LEFT(C610,5), IF(AND(L610="E",LEN(C610)=5), LEFT(C610,4), IF(AND(L610="E",LEN(C610)=4),LEFT(C610,3) ))))))</f>
        <v>0</v>
      </c>
      <c r="O610">
        <f>(F610^2+G610^2+H610^2)^0.5</f>
        <v>0</v>
      </c>
      <c r="P610" t="e">
        <f>ATAN((R610^2+S610^2)^0.5/T610)/$AB$1</f>
        <v>#VALUE!</v>
      </c>
      <c r="Q610" t="e">
        <f>ATAN2(R610,S610)/$AB$1+180</f>
        <v>#VALUE!</v>
      </c>
      <c r="R610" t="e">
        <f>-F610*SIN(M610*$AB$1)*COS(N610*$AB$1)-G610*SIN($AB$1*M610)*SIN($AB$1*N610)+H610*COS($AB$1*M610)</f>
        <v>#VALUE!</v>
      </c>
      <c r="S610">
        <f>-F610*SIN($AB$1*N610)+G610*COS($AB$1*N610)</f>
        <v>0</v>
      </c>
      <c r="T610" t="e">
        <f>-F610*COS($AB$1*M610)*COS(N610*$AB$1)-G610*COS($AB$1*M610)*SIN($AB$1*N610)-H610*SIN($AB$1*M610)</f>
        <v>#VALUE!</v>
      </c>
      <c r="W610">
        <f t="shared" ref="W610:W641" si="18">IF(O610&lt;&gt;0,1,0)</f>
        <v>0</v>
      </c>
    </row>
    <row r="611" spans="1:23">
      <c r="A611" t="s">
        <v>2482</v>
      </c>
      <c r="I611" t="s">
        <v>1751</v>
      </c>
      <c r="J611" s="36">
        <v>0.13</v>
      </c>
      <c r="K611" s="5" t="str">
        <f>RIGHTB(B611,1)</f>
        <v/>
      </c>
      <c r="L611" s="5" t="str">
        <f>RIGHTB(C611,1)</f>
        <v/>
      </c>
      <c r="M611" s="6" t="str">
        <f>IF(AND(K611="S",LEN(B611)&gt;4),-LEFT(B611,4),IF(AND(K611="S",LEN(B611)=4),-LEFT(B611,3),IF(AND(K611="N",LEN(B611)=4),LEFT(B611,3),LEFT(B611,4))))</f>
        <v/>
      </c>
      <c r="N611" s="6" t="b">
        <f>IF(AND(L611="W",LEN(C611)=6),-LEFT(C611,5), IF(AND(L611="W",LEN(C611)=5),-LEFT(C611,4), IF(AND(L611="W",LEN(C611)=4), -LEFT(C611,3), IF(AND(L611="E", LEN(C611)=6),LEFT(C611,5), IF(AND(L611="E",LEN(C611)=5), LEFT(C611,4), IF(AND(L611="E",LEN(C611)=4),LEFT(C611,3) ))))))</f>
        <v>0</v>
      </c>
      <c r="O611">
        <f>(F611^2+G611^2+H611^2)^0.5</f>
        <v>0</v>
      </c>
      <c r="P611" t="e">
        <f>ATAN((R611^2+S611^2)^0.5/T611)/$AB$1</f>
        <v>#VALUE!</v>
      </c>
      <c r="Q611" t="e">
        <f>ATAN2(R611,S611)/$AB$1+180</f>
        <v>#VALUE!</v>
      </c>
      <c r="R611" t="e">
        <f>-F611*SIN(M611*$AB$1)*COS(N611*$AB$1)-G611*SIN($AB$1*M611)*SIN($AB$1*N611)+H611*COS($AB$1*M611)</f>
        <v>#VALUE!</v>
      </c>
      <c r="S611">
        <f>-F611*SIN($AB$1*N611)+G611*COS($AB$1*N611)</f>
        <v>0</v>
      </c>
      <c r="T611" t="e">
        <f>-F611*COS($AB$1*M611)*COS(N611*$AB$1)-G611*COS($AB$1*M611)*SIN($AB$1*N611)-H611*SIN($AB$1*M611)</f>
        <v>#VALUE!</v>
      </c>
      <c r="W611">
        <f t="shared" si="18"/>
        <v>0</v>
      </c>
    </row>
    <row r="612" spans="1:23">
      <c r="A612" t="s">
        <v>2426</v>
      </c>
      <c r="B612" t="s">
        <v>996</v>
      </c>
      <c r="C612" t="s">
        <v>1010</v>
      </c>
      <c r="I612" t="s">
        <v>1681</v>
      </c>
      <c r="J612" s="36">
        <v>0.13</v>
      </c>
      <c r="K612" s="5" t="str">
        <f>RIGHTB(B612,1)</f>
        <v>S</v>
      </c>
      <c r="L612" s="5" t="str">
        <f>RIGHTB(C612,1)</f>
        <v>E</v>
      </c>
      <c r="M612" s="6">
        <f>IF(AND(K612="S",LEN(B612)&gt;4),-LEFT(B612,4),IF(AND(K612="S",LEN(B612)=4),-LEFT(B612,3),IF(AND(K612="N",LEN(B612)=4),LEFT(B612,3),LEFT(B612,4))))</f>
        <v>-9.6999999999999993</v>
      </c>
      <c r="N612" s="6" t="str">
        <f>IF(AND(L612="W",LEN(C612)=6),-LEFT(C612,5), IF(AND(L612="W",LEN(C612)=5),-LEFT(C612,4), IF(AND(L612="W",LEN(C612)=4), -LEFT(C612,3), IF(AND(L612="E", LEN(C612)=6),LEFT(C612,5), IF(AND(L612="E",LEN(C612)=5), LEFT(C612,4), IF(AND(L612="E",LEN(C612)=4),LEFT(C612,3) ))))))</f>
        <v>155.3</v>
      </c>
      <c r="O612">
        <f>(F612^2+G612^2+H612^2)^0.5</f>
        <v>0</v>
      </c>
      <c r="P612" t="e">
        <f>ATAN((R612^2+S612^2)^0.5/T612)/$AB$1</f>
        <v>#DIV/0!</v>
      </c>
      <c r="Q612" t="e">
        <f>ATAN2(R612,S612)/$AB$1+180</f>
        <v>#DIV/0!</v>
      </c>
      <c r="R612">
        <f>-F612*SIN(M612*$AB$1)*COS(N612*$AB$1)-G612*SIN($AB$1*M612)*SIN($AB$1*N612)+H612*COS($AB$1*M612)</f>
        <v>0</v>
      </c>
      <c r="S612">
        <f>-F612*SIN($AB$1*N612)+G612*COS($AB$1*N612)</f>
        <v>0</v>
      </c>
      <c r="T612">
        <f>-F612*COS($AB$1*M612)*COS(N612*$AB$1)-G612*COS($AB$1*M612)*SIN($AB$1*N612)-H612*SIN($AB$1*M612)</f>
        <v>0</v>
      </c>
      <c r="W612">
        <f t="shared" si="18"/>
        <v>0</v>
      </c>
    </row>
    <row r="613" spans="1:23">
      <c r="A613" t="s">
        <v>2418</v>
      </c>
      <c r="B613" t="s">
        <v>999</v>
      </c>
      <c r="C613" t="s">
        <v>1000</v>
      </c>
      <c r="D613">
        <v>30.7</v>
      </c>
      <c r="I613" t="s">
        <v>1745</v>
      </c>
      <c r="J613" s="36">
        <v>0.13</v>
      </c>
      <c r="K613" s="5" t="str">
        <f>RIGHTB(B613,1)</f>
        <v>N</v>
      </c>
      <c r="L613" s="5" t="str">
        <f>RIGHTB(C613,1)</f>
        <v>E</v>
      </c>
      <c r="M613" s="6" t="str">
        <f>IF(AND(K613="S",LEN(B613)&gt;4),-LEFT(B613,4),IF(AND(K613="S",LEN(B613)=4),-LEFT(B613,3),IF(AND(K613="N",LEN(B613)=4),LEFT(B613,3),LEFT(B613,4))))</f>
        <v>14.3</v>
      </c>
      <c r="N613" s="6" t="str">
        <f>IF(AND(L613="W",LEN(C613)=6),-LEFT(C613,5), IF(AND(L613="W",LEN(C613)=5),-LEFT(C613,4), IF(AND(L613="W",LEN(C613)=4), -LEFT(C613,3), IF(AND(L613="E", LEN(C613)=6),LEFT(C613,5), IF(AND(L613="E",LEN(C613)=5), LEFT(C613,4), IF(AND(L613="E",LEN(C613)=4),LEFT(C613,3) ))))))</f>
        <v>142.7</v>
      </c>
      <c r="O613">
        <f>(F613^2+G613^2+H613^2)^0.5</f>
        <v>0</v>
      </c>
      <c r="P613" t="e">
        <f>ATAN((R613^2+S613^2)^0.5/T613)/$AB$1</f>
        <v>#DIV/0!</v>
      </c>
      <c r="Q613" t="e">
        <f>ATAN2(R613,S613)/$AB$1+180</f>
        <v>#DIV/0!</v>
      </c>
      <c r="R613">
        <f>-F613*SIN(M613*$AB$1)*COS(N613*$AB$1)-G613*SIN($AB$1*M613)*SIN($AB$1*N613)+H613*COS($AB$1*M613)</f>
        <v>0</v>
      </c>
      <c r="S613">
        <f>-F613*SIN($AB$1*N613)+G613*COS($AB$1*N613)</f>
        <v>0</v>
      </c>
      <c r="T613">
        <f>-F613*COS($AB$1*M613)*COS(N613*$AB$1)-G613*COS($AB$1*M613)*SIN($AB$1*N613)-H613*SIN($AB$1*M613)</f>
        <v>0</v>
      </c>
      <c r="W613">
        <f t="shared" si="18"/>
        <v>0</v>
      </c>
    </row>
    <row r="614" spans="1:23">
      <c r="A614" t="s">
        <v>2414</v>
      </c>
      <c r="B614" t="s">
        <v>995</v>
      </c>
      <c r="C614" t="s">
        <v>157</v>
      </c>
      <c r="I614" t="s">
        <v>1764</v>
      </c>
      <c r="J614" s="36">
        <v>0.13</v>
      </c>
      <c r="K614" s="5" t="str">
        <f>RIGHTB(B614,1)</f>
        <v>N</v>
      </c>
      <c r="L614" s="5" t="str">
        <f>RIGHTB(C614,1)</f>
        <v>W</v>
      </c>
      <c r="M614" s="6" t="str">
        <f>IF(AND(K614="S",LEN(B614)&gt;4),-LEFT(B614,4),IF(AND(K614="S",LEN(B614)=4),-LEFT(B614,3),IF(AND(K614="N",LEN(B614)=4),LEFT(B614,3),LEFT(B614,4))))</f>
        <v>42.8</v>
      </c>
      <c r="N614" s="6">
        <f>IF(AND(L614="W",LEN(C614)=6),-LEFT(C614,5), IF(AND(L614="W",LEN(C614)=5),-LEFT(C614,4), IF(AND(L614="W",LEN(C614)=4), -LEFT(C614,3), IF(AND(L614="E", LEN(C614)=6),LEFT(C614,5), IF(AND(L614="E",LEN(C614)=5), LEFT(C614,4), IF(AND(L614="E",LEN(C614)=4),LEFT(C614,3) ))))))</f>
        <v>-36.200000000000003</v>
      </c>
      <c r="O614">
        <f>(F614^2+G614^2+H614^2)^0.5</f>
        <v>0</v>
      </c>
      <c r="P614" t="e">
        <f>ATAN((R614^2+S614^2)^0.5/T614)/$AB$1</f>
        <v>#DIV/0!</v>
      </c>
      <c r="Q614" t="e">
        <f>ATAN2(R614,S614)/$AB$1+180</f>
        <v>#DIV/0!</v>
      </c>
      <c r="R614">
        <f>-F614*SIN(M614*$AB$1)*COS(N614*$AB$1)-G614*SIN($AB$1*M614)*SIN($AB$1*N614)+H614*COS($AB$1*M614)</f>
        <v>0</v>
      </c>
      <c r="S614">
        <f>-F614*SIN($AB$1*N614)+G614*COS($AB$1*N614)</f>
        <v>0</v>
      </c>
      <c r="T614">
        <f>-F614*COS($AB$1*M614)*COS(N614*$AB$1)-G614*COS($AB$1*M614)*SIN($AB$1*N614)-H614*SIN($AB$1*M614)</f>
        <v>0</v>
      </c>
      <c r="W614">
        <f t="shared" si="18"/>
        <v>0</v>
      </c>
    </row>
    <row r="615" spans="1:23">
      <c r="A615" t="s">
        <v>2317</v>
      </c>
      <c r="B615" t="s">
        <v>419</v>
      </c>
      <c r="C615" t="s">
        <v>420</v>
      </c>
      <c r="D615">
        <v>32.5</v>
      </c>
      <c r="E615">
        <v>14.5</v>
      </c>
      <c r="F615">
        <v>-7.3</v>
      </c>
      <c r="G615">
        <v>-1.9</v>
      </c>
      <c r="H615">
        <v>-12.4</v>
      </c>
      <c r="I615" t="s">
        <v>1745</v>
      </c>
      <c r="J615" s="36">
        <v>0.13</v>
      </c>
      <c r="K615" s="5" t="str">
        <f>RIGHTB(B615,1)</f>
        <v>N</v>
      </c>
      <c r="L615" s="5" t="str">
        <f>RIGHTB(C615,1)</f>
        <v>E</v>
      </c>
      <c r="M615" s="6" t="str">
        <f>IF(AND(K615="S",LEN(B615)&gt;4),-LEFT(B615,4),IF(AND(K615="S",LEN(B615)=4),-LEFT(B615,3),IF(AND(K615="N",LEN(B615)=4),LEFT(B615,3),LEFT(B615,4))))</f>
        <v>7.1</v>
      </c>
      <c r="N615" s="6" t="str">
        <f>IF(AND(L615="W",LEN(C615)=6),-LEFT(C615,5), IF(AND(L615="W",LEN(C615)=5),-LEFT(C615,4), IF(AND(L615="W",LEN(C615)=4), -LEFT(C615,3), IF(AND(L615="E", LEN(C615)=6),LEFT(C615,5), IF(AND(L615="E",LEN(C615)=5), LEFT(C615,4), IF(AND(L615="E",LEN(C615)=4),LEFT(C615,3) ))))))</f>
        <v>4.1</v>
      </c>
      <c r="O615">
        <f>(F615^2+G615^2+H615^2)^0.5</f>
        <v>14.514131045295134</v>
      </c>
      <c r="P615">
        <f>ATAN((R615^2+S615^2)^0.5/T615)/$AB$1</f>
        <v>52.214323988058403</v>
      </c>
      <c r="Q615">
        <f>ATAN2(R615,S615)/$AB$1+180</f>
        <v>6.875648849177594</v>
      </c>
      <c r="R615">
        <f>-F615*SIN(M615*$AB$1)*COS(N615*$AB$1)-G615*SIN($AB$1*M615)*SIN($AB$1*N615)+H615*COS($AB$1*M615)</f>
        <v>-11.388143747137148</v>
      </c>
      <c r="S615">
        <f>-F615*SIN($AB$1*N615)+G615*COS($AB$1*N615)</f>
        <v>-1.3732061439553562</v>
      </c>
      <c r="T615">
        <f>-F615*COS($AB$1*M615)*COS(N615*$AB$1)-G615*COS($AB$1*M615)*SIN($AB$1*N615)-H615*SIN($AB$1*M615)</f>
        <v>8.8929459056459059</v>
      </c>
      <c r="W615">
        <f t="shared" si="18"/>
        <v>1</v>
      </c>
    </row>
    <row r="616" spans="1:23">
      <c r="A616" t="s">
        <v>2312</v>
      </c>
      <c r="B616" t="s">
        <v>411</v>
      </c>
      <c r="C616" t="s">
        <v>412</v>
      </c>
      <c r="I616" t="s">
        <v>1764</v>
      </c>
      <c r="J616" s="36">
        <v>0.13</v>
      </c>
      <c r="K616" s="5" t="str">
        <f>RIGHTB(B616,1)</f>
        <v>S</v>
      </c>
      <c r="L616" s="5" t="str">
        <f>RIGHTB(C616,1)</f>
        <v>E</v>
      </c>
      <c r="M616" s="6">
        <f>IF(AND(K616="S",LEN(B616)&gt;4),-LEFT(B616,4),IF(AND(K616="S",LEN(B616)=4),-LEFT(B616,3),IF(AND(K616="N",LEN(B616)=4),LEFT(B616,3),LEFT(B616,4))))</f>
        <v>-4.5</v>
      </c>
      <c r="N616" s="6" t="str">
        <f>IF(AND(L616="W",LEN(C616)=6),-LEFT(C616,5), IF(AND(L616="W",LEN(C616)=5),-LEFT(C616,4), IF(AND(L616="W",LEN(C616)=4), -LEFT(C616,3), IF(AND(L616="E", LEN(C616)=6),LEFT(C616,5), IF(AND(L616="E",LEN(C616)=5), LEFT(C616,4), IF(AND(L616="E",LEN(C616)=4),LEFT(C616,3) ))))))</f>
        <v>111.7</v>
      </c>
      <c r="O616">
        <f>(F616^2+G616^2+H616^2)^0.5</f>
        <v>0</v>
      </c>
      <c r="P616" t="e">
        <f>ATAN((R616^2+S616^2)^0.5/T616)/$AB$1</f>
        <v>#DIV/0!</v>
      </c>
      <c r="Q616" t="e">
        <f>ATAN2(R616,S616)/$AB$1+180</f>
        <v>#DIV/0!</v>
      </c>
      <c r="R616">
        <f>-F616*SIN(M616*$AB$1)*COS(N616*$AB$1)-G616*SIN($AB$1*M616)*SIN($AB$1*N616)+H616*COS($AB$1*M616)</f>
        <v>0</v>
      </c>
      <c r="S616">
        <f>-F616*SIN($AB$1*N616)+G616*COS($AB$1*N616)</f>
        <v>0</v>
      </c>
      <c r="T616">
        <f>-F616*COS($AB$1*M616)*COS(N616*$AB$1)-G616*COS($AB$1*M616)*SIN($AB$1*N616)-H616*SIN($AB$1*M616)</f>
        <v>0</v>
      </c>
      <c r="W616">
        <f t="shared" si="18"/>
        <v>0</v>
      </c>
    </row>
    <row r="617" spans="1:23">
      <c r="A617" t="s">
        <v>2183</v>
      </c>
      <c r="B617" t="s">
        <v>234</v>
      </c>
      <c r="C617" t="s">
        <v>235</v>
      </c>
      <c r="D617">
        <v>24</v>
      </c>
      <c r="I617" t="s">
        <v>1681</v>
      </c>
      <c r="J617" s="36">
        <v>0.13</v>
      </c>
      <c r="K617" s="5" t="str">
        <f>RIGHTB(B617,1)</f>
        <v>S</v>
      </c>
      <c r="L617" s="5" t="str">
        <f>RIGHTB(C617,1)</f>
        <v>E</v>
      </c>
      <c r="M617" s="6">
        <f>IF(AND(K617="S",LEN(B617)&gt;4),-LEFT(B617,4),IF(AND(K617="S",LEN(B617)=4),-LEFT(B617,3),IF(AND(K617="N",LEN(B617)=4),LEFT(B617,3),LEFT(B617,4))))</f>
        <v>-4.9000000000000004</v>
      </c>
      <c r="N617" s="6" t="str">
        <f>IF(AND(L617="W",LEN(C617)=6),-LEFT(C617,5), IF(AND(L617="W",LEN(C617)=5),-LEFT(C617,4), IF(AND(L617="W",LEN(C617)=4), -LEFT(C617,3), IF(AND(L617="E", LEN(C617)=6),LEFT(C617,5), IF(AND(L617="E",LEN(C617)=5), LEFT(C617,4), IF(AND(L617="E",LEN(C617)=4),LEFT(C617,3) ))))))</f>
        <v>175.5</v>
      </c>
      <c r="O617">
        <f>(F617^2+G617^2+H617^2)^0.5</f>
        <v>0</v>
      </c>
      <c r="P617" t="e">
        <f>ATAN((R617^2+S617^2)^0.5/T617)/$AB$1</f>
        <v>#DIV/0!</v>
      </c>
      <c r="Q617" t="e">
        <f>ATAN2(R617,S617)/$AB$1+180</f>
        <v>#DIV/0!</v>
      </c>
      <c r="R617">
        <f>-F617*SIN(M617*$AB$1)*COS(N617*$AB$1)-G617*SIN($AB$1*M617)*SIN($AB$1*N617)+H617*COS($AB$1*M617)</f>
        <v>0</v>
      </c>
      <c r="S617">
        <f>-F617*SIN($AB$1*N617)+G617*COS($AB$1*N617)</f>
        <v>0</v>
      </c>
      <c r="T617">
        <f>-F617*COS($AB$1*M617)*COS(N617*$AB$1)-G617*COS($AB$1*M617)*SIN($AB$1*N617)-H617*SIN($AB$1*M617)</f>
        <v>0</v>
      </c>
      <c r="W617">
        <f t="shared" si="18"/>
        <v>0</v>
      </c>
    </row>
    <row r="618" spans="1:23">
      <c r="A618" t="s">
        <v>2178</v>
      </c>
      <c r="B618" t="s">
        <v>228</v>
      </c>
      <c r="C618" t="s">
        <v>229</v>
      </c>
      <c r="D618">
        <v>44.4</v>
      </c>
      <c r="E618">
        <v>18</v>
      </c>
      <c r="F618">
        <v>10.3</v>
      </c>
      <c r="G618">
        <v>-14.8</v>
      </c>
      <c r="H618">
        <v>0.1</v>
      </c>
      <c r="I618" t="s">
        <v>1681</v>
      </c>
      <c r="J618" s="36">
        <v>0.13</v>
      </c>
      <c r="K618" s="5" t="str">
        <f>RIGHTB(B618,1)</f>
        <v>N</v>
      </c>
      <c r="L618" s="5" t="str">
        <f>RIGHTB(C618,1)</f>
        <v>E</v>
      </c>
      <c r="M618" s="6" t="str">
        <f>IF(AND(K618="S",LEN(B618)&gt;4),-LEFT(B618,4),IF(AND(K618="S",LEN(B618)=4),-LEFT(B618,3),IF(AND(K618="N",LEN(B618)=4),LEFT(B618,3),LEFT(B618,4))))</f>
        <v>26.3</v>
      </c>
      <c r="N618" s="6" t="str">
        <f>IF(AND(L618="W",LEN(C618)=6),-LEFT(C618,5), IF(AND(L618="W",LEN(C618)=5),-LEFT(C618,4), IF(AND(L618="W",LEN(C618)=4), -LEFT(C618,3), IF(AND(L618="E", LEN(C618)=6),LEFT(C618,5), IF(AND(L618="E",LEN(C618)=5), LEFT(C618,4), IF(AND(L618="E",LEN(C618)=4),LEFT(C618,3) ))))))</f>
        <v>43.7</v>
      </c>
      <c r="O618">
        <f>(F618^2+G618^2+H618^2)^0.5</f>
        <v>18.031638860624955</v>
      </c>
      <c r="P618">
        <f>ATAN((R618^2+S618^2)^0.5/T618)/$AB$1</f>
        <v>82.201909822706142</v>
      </c>
      <c r="Q618">
        <f>ATAN2(R618,S618)/$AB$1+180</f>
        <v>94.239648220514084</v>
      </c>
      <c r="R618">
        <f>-F618*SIN(M618*$AB$1)*COS(N618*$AB$1)-G618*SIN($AB$1*M618)*SIN($AB$1*N618)+H618*COS($AB$1*M618)</f>
        <v>1.3207210963160823</v>
      </c>
      <c r="S618">
        <f>-F618*SIN($AB$1*N618)+G618*COS($AB$1*N618)</f>
        <v>-17.816002593613824</v>
      </c>
      <c r="T618">
        <f>-F618*COS($AB$1*M618)*COS(N618*$AB$1)-G618*COS($AB$1*M618)*SIN($AB$1*N618)-H618*SIN($AB$1*M618)</f>
        <v>2.4465787071114713</v>
      </c>
      <c r="W618">
        <f t="shared" si="18"/>
        <v>1</v>
      </c>
    </row>
    <row r="619" spans="1:23">
      <c r="A619" t="s">
        <v>1619</v>
      </c>
      <c r="B619" t="s">
        <v>226</v>
      </c>
      <c r="C619" t="s">
        <v>227</v>
      </c>
      <c r="D619">
        <v>30.6</v>
      </c>
      <c r="E619">
        <v>11.9</v>
      </c>
      <c r="F619">
        <v>-6.7</v>
      </c>
      <c r="G619">
        <v>-1.1000000000000001</v>
      </c>
      <c r="H619">
        <v>-9.8000000000000007</v>
      </c>
      <c r="I619" t="s">
        <v>1751</v>
      </c>
      <c r="J619" s="36">
        <v>0.13</v>
      </c>
      <c r="K619" s="5" t="str">
        <f>RIGHTB(B619,1)</f>
        <v>N</v>
      </c>
      <c r="L619" s="5" t="str">
        <f>RIGHTB(C619,1)</f>
        <v>E</v>
      </c>
      <c r="M619" s="6" t="str">
        <f>IF(AND(K619="S",LEN(B619)&gt;4),-LEFT(B619,4),IF(AND(K619="S",LEN(B619)=4),-LEFT(B619,3),IF(AND(K619="N",LEN(B619)=4),LEFT(B619,3),LEFT(B619,4))))</f>
        <v>53.5</v>
      </c>
      <c r="N619" s="6" t="str">
        <f>IF(AND(L619="W",LEN(C619)=6),-LEFT(C619,5), IF(AND(L619="W",LEN(C619)=5),-LEFT(C619,4), IF(AND(L619="W",LEN(C619)=4), -LEFT(C619,3), IF(AND(L619="E", LEN(C619)=6),LEFT(C619,5), IF(AND(L619="E",LEN(C619)=5), LEFT(C619,4), IF(AND(L619="E",LEN(C619)=4),LEFT(C619,3) ))))))</f>
        <v>103.9</v>
      </c>
      <c r="O619">
        <f>(F619^2+G619^2+H619^2)^0.5</f>
        <v>11.922248110151038</v>
      </c>
      <c r="P619">
        <f>ATAN((R619^2+S619^2)^0.5/T619)/$AB$1</f>
        <v>50.673699546614849</v>
      </c>
      <c r="Q619">
        <f>ATAN2(R619,S619)/$AB$1+180</f>
        <v>312.78842317583224</v>
      </c>
      <c r="R619">
        <f>-F619*SIN(M619*$AB$1)*COS(N619*$AB$1)-G619*SIN($AB$1*M619)*SIN($AB$1*N619)+H619*COS($AB$1*M619)</f>
        <v>-6.2647445286974381</v>
      </c>
      <c r="S619">
        <f>-F619*SIN($AB$1*N619)+G619*COS($AB$1*N619)</f>
        <v>6.7680512733269476</v>
      </c>
      <c r="T619">
        <f>-F619*COS($AB$1*M619)*COS(N619*$AB$1)-G619*COS($AB$1*M619)*SIN($AB$1*N619)-H619*SIN($AB$1*M619)</f>
        <v>7.5555580834093927</v>
      </c>
      <c r="W619">
        <f t="shared" si="18"/>
        <v>1</v>
      </c>
    </row>
    <row r="620" spans="1:23">
      <c r="A620" t="s">
        <v>2172</v>
      </c>
      <c r="I620" t="s">
        <v>1764</v>
      </c>
      <c r="J620" s="36">
        <v>0.13</v>
      </c>
      <c r="K620" s="5" t="str">
        <f>RIGHTB(B620,1)</f>
        <v/>
      </c>
      <c r="L620" s="5" t="str">
        <f>RIGHTB(C620,1)</f>
        <v/>
      </c>
      <c r="M620" s="6" t="str">
        <f>IF(AND(K620="S",LEN(B620)&gt;4),-LEFT(B620,4),IF(AND(K620="S",LEN(B620)=4),-LEFT(B620,3),IF(AND(K620="N",LEN(B620)=4),LEFT(B620,3),LEFT(B620,4))))</f>
        <v/>
      </c>
      <c r="N620" s="6" t="b">
        <f>IF(AND(L620="W",LEN(C620)=6),-LEFT(C620,5), IF(AND(L620="W",LEN(C620)=5),-LEFT(C620,4), IF(AND(L620="W",LEN(C620)=4), -LEFT(C620,3), IF(AND(L620="E", LEN(C620)=6),LEFT(C620,5), IF(AND(L620="E",LEN(C620)=5), LEFT(C620,4), IF(AND(L620="E",LEN(C620)=4),LEFT(C620,3) ))))))</f>
        <v>0</v>
      </c>
      <c r="O620">
        <f>(F620^2+G620^2+H620^2)^0.5</f>
        <v>0</v>
      </c>
      <c r="P620" t="e">
        <f>ATAN((R620^2+S620^2)^0.5/T620)/$AB$1</f>
        <v>#VALUE!</v>
      </c>
      <c r="Q620" t="e">
        <f>ATAN2(R620,S620)/$AB$1+180</f>
        <v>#VALUE!</v>
      </c>
      <c r="R620" t="e">
        <f>-F620*SIN(M620*$AB$1)*COS(N620*$AB$1)-G620*SIN($AB$1*M620)*SIN($AB$1*N620)+H620*COS($AB$1*M620)</f>
        <v>#VALUE!</v>
      </c>
      <c r="S620">
        <f>-F620*SIN($AB$1*N620)+G620*COS($AB$1*N620)</f>
        <v>0</v>
      </c>
      <c r="T620" t="e">
        <f>-F620*COS($AB$1*M620)*COS(N620*$AB$1)-G620*COS($AB$1*M620)*SIN($AB$1*N620)-H620*SIN($AB$1*M620)</f>
        <v>#VALUE!</v>
      </c>
      <c r="W620">
        <f t="shared" si="18"/>
        <v>0</v>
      </c>
    </row>
    <row r="621" spans="1:23">
      <c r="A621" t="s">
        <v>2141</v>
      </c>
      <c r="B621" t="s">
        <v>173</v>
      </c>
      <c r="C621" t="s">
        <v>174</v>
      </c>
      <c r="I621" t="s">
        <v>1751</v>
      </c>
      <c r="J621" s="36">
        <v>0.13</v>
      </c>
      <c r="K621" s="5" t="str">
        <f>RIGHTB(B621,1)</f>
        <v>S</v>
      </c>
      <c r="L621" s="5" t="str">
        <f>RIGHTB(C621,1)</f>
        <v>E</v>
      </c>
      <c r="M621" s="6">
        <f>IF(AND(K621="S",LEN(B621)&gt;4),-LEFT(B621,4),IF(AND(K621="S",LEN(B621)=4),-LEFT(B621,3),IF(AND(K621="N",LEN(B621)=4),LEFT(B621,3),LEFT(B621,4))))</f>
        <v>-22.7</v>
      </c>
      <c r="N621" s="6" t="str">
        <f>IF(AND(L621="W",LEN(C621)=6),-LEFT(C621,5), IF(AND(L621="W",LEN(C621)=5),-LEFT(C621,4), IF(AND(L621="W",LEN(C621)=4), -LEFT(C621,3), IF(AND(L621="E", LEN(C621)=6),LEFT(C621,5), IF(AND(L621="E",LEN(C621)=5), LEFT(C621,4), IF(AND(L621="E",LEN(C621)=4),LEFT(C621,3) ))))))</f>
        <v>30.8</v>
      </c>
      <c r="O621">
        <f>(F621^2+G621^2+H621^2)^0.5</f>
        <v>0</v>
      </c>
      <c r="P621" t="e">
        <f>ATAN((R621^2+S621^2)^0.5/T621)/$AB$1</f>
        <v>#DIV/0!</v>
      </c>
      <c r="Q621" t="e">
        <f>ATAN2(R621,S621)/$AB$1+180</f>
        <v>#DIV/0!</v>
      </c>
      <c r="R621">
        <f>-F621*SIN(M621*$AB$1)*COS(N621*$AB$1)-G621*SIN($AB$1*M621)*SIN($AB$1*N621)+H621*COS($AB$1*M621)</f>
        <v>0</v>
      </c>
      <c r="S621">
        <f>-F621*SIN($AB$1*N621)+G621*COS($AB$1*N621)</f>
        <v>0</v>
      </c>
      <c r="T621">
        <f>-F621*COS($AB$1*M621)*COS(N621*$AB$1)-G621*COS($AB$1*M621)*SIN($AB$1*N621)-H621*SIN($AB$1*M621)</f>
        <v>0</v>
      </c>
      <c r="W621">
        <f t="shared" si="18"/>
        <v>0</v>
      </c>
    </row>
    <row r="622" spans="1:23">
      <c r="A622" t="s">
        <v>2117</v>
      </c>
      <c r="B622" t="s">
        <v>117</v>
      </c>
      <c r="C622" t="s">
        <v>118</v>
      </c>
      <c r="I622" t="s">
        <v>1764</v>
      </c>
      <c r="J622" s="36">
        <v>0.13</v>
      </c>
      <c r="K622" s="5" t="str">
        <f>RIGHTB(B622,1)</f>
        <v>S</v>
      </c>
      <c r="L622" s="5" t="str">
        <f>RIGHTB(C622,1)</f>
        <v>E</v>
      </c>
      <c r="M622" s="6">
        <f>IF(AND(K622="S",LEN(B622)&gt;4),-LEFT(B622,4),IF(AND(K622="S",LEN(B622)=4),-LEFT(B622,3),IF(AND(K622="N",LEN(B622)=4),LEFT(B622,3),LEFT(B622,4))))</f>
        <v>-6.9</v>
      </c>
      <c r="N622" s="6" t="str">
        <f>IF(AND(L622="W",LEN(C622)=6),-LEFT(C622,5), IF(AND(L622="W",LEN(C622)=5),-LEFT(C622,4), IF(AND(L622="W",LEN(C622)=4), -LEFT(C622,3), IF(AND(L622="E", LEN(C622)=6),LEFT(C622,5), IF(AND(L622="E",LEN(C622)=5), LEFT(C622,4), IF(AND(L622="E",LEN(C622)=4),LEFT(C622,3) ))))))</f>
        <v>73.7</v>
      </c>
      <c r="O622">
        <f>(F622^2+G622^2+H622^2)^0.5</f>
        <v>0</v>
      </c>
      <c r="P622" t="e">
        <f>ATAN((R622^2+S622^2)^0.5/T622)/$AB$1</f>
        <v>#DIV/0!</v>
      </c>
      <c r="Q622" t="e">
        <f>ATAN2(R622,S622)/$AB$1+180</f>
        <v>#DIV/0!</v>
      </c>
      <c r="R622">
        <f>-F622*SIN(M622*$AB$1)*COS(N622*$AB$1)-G622*SIN($AB$1*M622)*SIN($AB$1*N622)+H622*COS($AB$1*M622)</f>
        <v>0</v>
      </c>
      <c r="S622">
        <f>-F622*SIN($AB$1*N622)+G622*COS($AB$1*N622)</f>
        <v>0</v>
      </c>
      <c r="T622">
        <f>-F622*COS($AB$1*M622)*COS(N622*$AB$1)-G622*COS($AB$1*M622)*SIN($AB$1*N622)-H622*SIN($AB$1*M622)</f>
        <v>0</v>
      </c>
      <c r="W622">
        <f t="shared" si="18"/>
        <v>0</v>
      </c>
    </row>
    <row r="623" spans="1:23">
      <c r="A623" t="s">
        <v>2082</v>
      </c>
      <c r="I623" t="s">
        <v>1681</v>
      </c>
      <c r="J623" s="36">
        <v>0.13</v>
      </c>
      <c r="K623" s="5" t="str">
        <f>RIGHTB(B623,1)</f>
        <v/>
      </c>
      <c r="L623" s="5" t="str">
        <f>RIGHTB(C623,1)</f>
        <v/>
      </c>
      <c r="M623" s="6" t="str">
        <f>IF(AND(K623="S",LEN(B623)&gt;4),-LEFT(B623,4),IF(AND(K623="S",LEN(B623)=4),-LEFT(B623,3),IF(AND(K623="N",LEN(B623)=4),LEFT(B623,3),LEFT(B623,4))))</f>
        <v/>
      </c>
      <c r="N623" s="6" t="b">
        <f>IF(AND(L623="W",LEN(C623)=6),-LEFT(C623,5), IF(AND(L623="W",LEN(C623)=5),-LEFT(C623,4), IF(AND(L623="W",LEN(C623)=4), -LEFT(C623,3), IF(AND(L623="E", LEN(C623)=6),LEFT(C623,5), IF(AND(L623="E",LEN(C623)=5), LEFT(C623,4), IF(AND(L623="E",LEN(C623)=4),LEFT(C623,3) ))))))</f>
        <v>0</v>
      </c>
      <c r="O623">
        <f>(F623^2+G623^2+H623^2)^0.5</f>
        <v>0</v>
      </c>
      <c r="P623" t="e">
        <f>ATAN((R623^2+S623^2)^0.5/T623)/$AB$1</f>
        <v>#VALUE!</v>
      </c>
      <c r="Q623" t="e">
        <f>ATAN2(R623,S623)/$AB$1+180</f>
        <v>#VALUE!</v>
      </c>
      <c r="R623" t="e">
        <f>-F623*SIN(M623*$AB$1)*COS(N623*$AB$1)-G623*SIN($AB$1*M623)*SIN($AB$1*N623)+H623*COS($AB$1*M623)</f>
        <v>#VALUE!</v>
      </c>
      <c r="S623">
        <f>-F623*SIN($AB$1*N623)+G623*COS($AB$1*N623)</f>
        <v>0</v>
      </c>
      <c r="T623" t="e">
        <f>-F623*COS($AB$1*M623)*COS(N623*$AB$1)-G623*COS($AB$1*M623)*SIN($AB$1*N623)-H623*SIN($AB$1*M623)</f>
        <v>#VALUE!</v>
      </c>
      <c r="W623">
        <f t="shared" si="18"/>
        <v>0</v>
      </c>
    </row>
    <row r="624" spans="1:23">
      <c r="A624" t="s">
        <v>1606</v>
      </c>
      <c r="B624" t="s">
        <v>60</v>
      </c>
      <c r="C624" t="s">
        <v>61</v>
      </c>
      <c r="D624">
        <v>30.7</v>
      </c>
      <c r="E624">
        <v>16.3</v>
      </c>
      <c r="F624">
        <v>10</v>
      </c>
      <c r="G624">
        <v>-12.7</v>
      </c>
      <c r="H624">
        <v>2.2000000000000002</v>
      </c>
      <c r="I624" t="s">
        <v>1681</v>
      </c>
      <c r="J624" s="36">
        <v>0.13</v>
      </c>
      <c r="K624" s="5" t="str">
        <f>RIGHTB(B624,1)</f>
        <v>S</v>
      </c>
      <c r="L624" s="5" t="str">
        <f>RIGHTB(C624,1)</f>
        <v>E</v>
      </c>
      <c r="M624" s="6">
        <f>IF(AND(K624="S",LEN(B624)&gt;4),-LEFT(B624,4),IF(AND(K624="S",LEN(B624)=4),-LEFT(B624,3),IF(AND(K624="N",LEN(B624)=4),LEFT(B624,3),LEFT(B624,4))))</f>
        <v>-28.7</v>
      </c>
      <c r="N624" s="6" t="str">
        <f>IF(AND(L624="W",LEN(C624)=6),-LEFT(C624,5), IF(AND(L624="W",LEN(C624)=5),-LEFT(C624,4), IF(AND(L624="W",LEN(C624)=4), -LEFT(C624,3), IF(AND(L624="E", LEN(C624)=6),LEFT(C624,5), IF(AND(L624="E",LEN(C624)=5), LEFT(C624,4), IF(AND(L624="E",LEN(C624)=4),LEFT(C624,3) ))))))</f>
        <v>121.5</v>
      </c>
      <c r="O624">
        <f>(F624^2+G624^2+H624^2)^0.5</f>
        <v>16.313491349187025</v>
      </c>
      <c r="P624">
        <f>ATAN((R624^2+S624^2)^0.5/T624)/$AB$1</f>
        <v>21.885656993134049</v>
      </c>
      <c r="Q624">
        <f>ATAN2(R624,S624)/$AB$1+180</f>
        <v>18.114512828230716</v>
      </c>
      <c r="R624">
        <f>-F624*SIN(M624*$AB$1)*COS(N624*$AB$1)-G624*SIN($AB$1*M624)*SIN($AB$1*N624)+H624*COS($AB$1*M624)</f>
        <v>-5.7795539118358903</v>
      </c>
      <c r="S624">
        <f>-F624*SIN($AB$1*N624)+G624*COS($AB$1*N624)</f>
        <v>-1.8906698726213786</v>
      </c>
      <c r="T624">
        <f>-F624*COS($AB$1*M624)*COS(N624*$AB$1)-G624*COS($AB$1*M624)*SIN($AB$1*N624)-H624*SIN($AB$1*M624)</f>
        <v>15.137771434823035</v>
      </c>
      <c r="W624">
        <f t="shared" si="18"/>
        <v>1</v>
      </c>
    </row>
    <row r="625" spans="1:23">
      <c r="A625" t="s">
        <v>2050</v>
      </c>
      <c r="B625" t="s">
        <v>44</v>
      </c>
      <c r="C625" t="s">
        <v>927</v>
      </c>
      <c r="I625" t="s">
        <v>1681</v>
      </c>
      <c r="J625" s="36">
        <v>0.13</v>
      </c>
      <c r="K625" s="5" t="str">
        <f>RIGHTB(B625,1)</f>
        <v>S</v>
      </c>
      <c r="L625" s="5" t="str">
        <f>RIGHTB(C625,1)</f>
        <v>E</v>
      </c>
      <c r="M625" s="6">
        <f>IF(AND(K625="S",LEN(B625)&gt;4),-LEFT(B625,4),IF(AND(K625="S",LEN(B625)=4),-LEFT(B625,3),IF(AND(K625="N",LEN(B625)=4),LEFT(B625,3),LEFT(B625,4))))</f>
        <v>-43.7</v>
      </c>
      <c r="N625" s="6" t="str">
        <f>IF(AND(L625="W",LEN(C625)=6),-LEFT(C625,5), IF(AND(L625="W",LEN(C625)=5),-LEFT(C625,4), IF(AND(L625="W",LEN(C625)=4), -LEFT(C625,3), IF(AND(L625="E", LEN(C625)=6),LEFT(C625,5), IF(AND(L625="E",LEN(C625)=5), LEFT(C625,4), IF(AND(L625="E",LEN(C625)=4),LEFT(C625,3) ))))))</f>
        <v>85.7</v>
      </c>
      <c r="O625">
        <f>(F625^2+G625^2+H625^2)^0.5</f>
        <v>0</v>
      </c>
      <c r="P625" t="e">
        <f>ATAN((R625^2+S625^2)^0.5/T625)/$AB$1</f>
        <v>#DIV/0!</v>
      </c>
      <c r="Q625" t="e">
        <f>ATAN2(R625,S625)/$AB$1+180</f>
        <v>#DIV/0!</v>
      </c>
      <c r="R625">
        <f>-F625*SIN(M625*$AB$1)*COS(N625*$AB$1)-G625*SIN($AB$1*M625)*SIN($AB$1*N625)+H625*COS($AB$1*M625)</f>
        <v>0</v>
      </c>
      <c r="S625">
        <f>-F625*SIN($AB$1*N625)+G625*COS($AB$1*N625)</f>
        <v>0</v>
      </c>
      <c r="T625">
        <f>-F625*COS($AB$1*M625)*COS(N625*$AB$1)-G625*COS($AB$1*M625)*SIN($AB$1*N625)-H625*SIN($AB$1*M625)</f>
        <v>0</v>
      </c>
      <c r="W625">
        <f t="shared" si="18"/>
        <v>0</v>
      </c>
    </row>
    <row r="626" spans="1:23">
      <c r="A626" t="s">
        <v>1590</v>
      </c>
      <c r="B626" t="s">
        <v>434</v>
      </c>
      <c r="C626" t="s">
        <v>435</v>
      </c>
      <c r="D626">
        <v>39.799999999999997</v>
      </c>
      <c r="E626">
        <v>24.1</v>
      </c>
      <c r="F626">
        <v>10.3</v>
      </c>
      <c r="G626">
        <v>-12.2</v>
      </c>
      <c r="H626">
        <v>-18</v>
      </c>
      <c r="I626" t="s">
        <v>1751</v>
      </c>
      <c r="J626" s="36">
        <v>0.13</v>
      </c>
      <c r="K626" s="5" t="str">
        <f>RIGHTB(B626,1)</f>
        <v>N</v>
      </c>
      <c r="L626" s="5" t="str">
        <f>RIGHTB(C626,1)</f>
        <v>E</v>
      </c>
      <c r="M626" s="6" t="str">
        <f>IF(AND(K626="S",LEN(B626)&gt;4),-LEFT(B626,4),IF(AND(K626="S",LEN(B626)=4),-LEFT(B626,3),IF(AND(K626="N",LEN(B626)=4),LEFT(B626,3),LEFT(B626,4))))</f>
        <v>39.1</v>
      </c>
      <c r="N626" s="6" t="str">
        <f>IF(AND(L626="W",LEN(C626)=6),-LEFT(C626,5), IF(AND(L626="W",LEN(C626)=5),-LEFT(C626,4), IF(AND(L626="W",LEN(C626)=4), -LEFT(C626,3), IF(AND(L626="E", LEN(C626)=6),LEFT(C626,5), IF(AND(L626="E",LEN(C626)=5), LEFT(C626,4), IF(AND(L626="E",LEN(C626)=4),LEFT(C626,3) ))))))</f>
        <v>40.2</v>
      </c>
      <c r="O626">
        <f>(F626^2+G626^2+H626^2)^0.5</f>
        <v>24.060964236705065</v>
      </c>
      <c r="P626">
        <f>ATAN((R626^2+S626^2)^0.5/T626)/$AB$1</f>
        <v>61.832564992014689</v>
      </c>
      <c r="Q626">
        <f>ATAN2(R626,S626)/$AB$1+180</f>
        <v>48.827481606384367</v>
      </c>
      <c r="R626">
        <f>-F626*SIN(M626*$AB$1)*COS(N626*$AB$1)-G626*SIN($AB$1*M626)*SIN($AB$1*N626)+H626*COS($AB$1*M626)</f>
        <v>-13.964114911372508</v>
      </c>
      <c r="S626">
        <f>-F626*SIN($AB$1*N626)+G626*COS($AB$1*N626)</f>
        <v>-15.966525732899475</v>
      </c>
      <c r="T626">
        <f>-F626*COS($AB$1*M626)*COS(N626*$AB$1)-G626*COS($AB$1*M626)*SIN($AB$1*N626)-H626*SIN($AB$1*M626)</f>
        <v>11.357973004134269</v>
      </c>
      <c r="W626">
        <f t="shared" si="18"/>
        <v>1</v>
      </c>
    </row>
    <row r="627" spans="1:23">
      <c r="A627" t="s">
        <v>1943</v>
      </c>
      <c r="B627" t="s">
        <v>597</v>
      </c>
      <c r="C627" t="s">
        <v>598</v>
      </c>
      <c r="D627">
        <v>42</v>
      </c>
      <c r="E627">
        <v>29.7</v>
      </c>
      <c r="F627">
        <v>-22.4</v>
      </c>
      <c r="G627">
        <v>16.399999999999999</v>
      </c>
      <c r="H627">
        <v>-10.5</v>
      </c>
      <c r="I627" t="s">
        <v>1764</v>
      </c>
      <c r="J627" s="36">
        <v>0.13</v>
      </c>
      <c r="K627" s="5" t="str">
        <f>RIGHTB(B627,1)</f>
        <v>N</v>
      </c>
      <c r="L627" s="5" t="str">
        <f>RIGHTB(C627,1)</f>
        <v>E</v>
      </c>
      <c r="M627" s="6" t="str">
        <f>IF(AND(K627="S",LEN(B627)&gt;4),-LEFT(B627,4),IF(AND(K627="S",LEN(B627)=4),-LEFT(B627,3),IF(AND(K627="N",LEN(B627)=4),LEFT(B627,3),LEFT(B627,4))))</f>
        <v>21.3</v>
      </c>
      <c r="N627" s="6" t="str">
        <f>IF(AND(L627="W",LEN(C627)=6),-LEFT(C627,5), IF(AND(L627="W",LEN(C627)=5),-LEFT(C627,4), IF(AND(L627="W",LEN(C627)=4), -LEFT(C627,3), IF(AND(L627="E", LEN(C627)=6),LEFT(C627,5), IF(AND(L627="E",LEN(C627)=5), LEFT(C627,4), IF(AND(L627="E",LEN(C627)=4),LEFT(C627,3) ))))))</f>
        <v>49.3</v>
      </c>
      <c r="O627">
        <f>(F627^2+G627^2+H627^2)^0.5</f>
        <v>29.681138792169008</v>
      </c>
      <c r="P627">
        <f>ATAN((R627^2+S627^2)^0.5/T627)/$AB$1</f>
        <v>78.654014572103748</v>
      </c>
      <c r="Q627">
        <f>ATAN2(R627,S627)/$AB$1+180</f>
        <v>288.000963738444</v>
      </c>
      <c r="R627">
        <f>-F627*SIN(M627*$AB$1)*COS(N627*$AB$1)-G627*SIN($AB$1*M627)*SIN($AB$1*N627)+H627*COS($AB$1*M627)</f>
        <v>-8.9931946036487389</v>
      </c>
      <c r="S627">
        <f>-F627*SIN($AB$1*N627)+G627*COS($AB$1*N627)</f>
        <v>27.676622953592386</v>
      </c>
      <c r="T627">
        <f>-F627*COS($AB$1*M627)*COS(N627*$AB$1)-G627*COS($AB$1*M627)*SIN($AB$1*N627)-H627*SIN($AB$1*M627)</f>
        <v>5.8392630276077071</v>
      </c>
      <c r="W627">
        <f t="shared" si="18"/>
        <v>1</v>
      </c>
    </row>
    <row r="628" spans="1:23">
      <c r="A628" t="s">
        <v>1938</v>
      </c>
      <c r="B628" t="s">
        <v>589</v>
      </c>
      <c r="C628" t="s">
        <v>590</v>
      </c>
      <c r="I628" t="s">
        <v>1764</v>
      </c>
      <c r="J628" s="36">
        <v>0.13</v>
      </c>
      <c r="K628" s="5" t="str">
        <f>RIGHTB(B628,1)</f>
        <v>S</v>
      </c>
      <c r="L628" s="5" t="str">
        <f>RIGHTB(C628,1)</f>
        <v>W</v>
      </c>
      <c r="M628" s="6">
        <f>IF(AND(K628="S",LEN(B628)&gt;4),-LEFT(B628,4),IF(AND(K628="S",LEN(B628)=4),-LEFT(B628,3),IF(AND(K628="N",LEN(B628)=4),LEFT(B628,3),LEFT(B628,4))))</f>
        <v>-50.7</v>
      </c>
      <c r="N628" s="6">
        <f>IF(AND(L628="W",LEN(C628)=6),-LEFT(C628,5), IF(AND(L628="W",LEN(C628)=5),-LEFT(C628,4), IF(AND(L628="W",LEN(C628)=4), -LEFT(C628,3), IF(AND(L628="E", LEN(C628)=6),LEFT(C628,5), IF(AND(L628="E",LEN(C628)=5), LEFT(C628,4), IF(AND(L628="E",LEN(C628)=4),LEFT(C628,3) ))))))</f>
        <v>-66</v>
      </c>
      <c r="O628">
        <f>(F628^2+G628^2+H628^2)^0.5</f>
        <v>0</v>
      </c>
      <c r="P628" t="e">
        <f>ATAN((R628^2+S628^2)^0.5/T628)/$AB$1</f>
        <v>#DIV/0!</v>
      </c>
      <c r="Q628" t="e">
        <f>ATAN2(R628,S628)/$AB$1+180</f>
        <v>#DIV/0!</v>
      </c>
      <c r="R628">
        <f>-F628*SIN(M628*$AB$1)*COS(N628*$AB$1)-G628*SIN($AB$1*M628)*SIN($AB$1*N628)+H628*COS($AB$1*M628)</f>
        <v>0</v>
      </c>
      <c r="S628">
        <f>-F628*SIN($AB$1*N628)+G628*COS($AB$1*N628)</f>
        <v>0</v>
      </c>
      <c r="T628">
        <f>-F628*COS($AB$1*M628)*COS(N628*$AB$1)-G628*COS($AB$1*M628)*SIN($AB$1*N628)-H628*SIN($AB$1*M628)</f>
        <v>0</v>
      </c>
      <c r="W628">
        <f t="shared" si="18"/>
        <v>0</v>
      </c>
    </row>
    <row r="629" spans="1:23">
      <c r="A629" t="s">
        <v>1919</v>
      </c>
      <c r="B629" t="s">
        <v>561</v>
      </c>
      <c r="C629" t="s">
        <v>562</v>
      </c>
      <c r="D629">
        <v>36</v>
      </c>
      <c r="E629">
        <v>14.7</v>
      </c>
      <c r="F629">
        <v>12.7</v>
      </c>
      <c r="G629">
        <v>-6.1</v>
      </c>
      <c r="H629">
        <v>-4.2</v>
      </c>
      <c r="I629" t="s">
        <v>1764</v>
      </c>
      <c r="J629" s="36">
        <v>0.13</v>
      </c>
      <c r="K629" s="5" t="str">
        <f>RIGHTB(B629,1)</f>
        <v>N</v>
      </c>
      <c r="L629" s="5" t="str">
        <f>RIGHTB(C629,1)</f>
        <v>W</v>
      </c>
      <c r="M629" s="6" t="str">
        <f>IF(AND(K629="S",LEN(B629)&gt;4),-LEFT(B629,4),IF(AND(K629="S",LEN(B629)=4),-LEFT(B629,3),IF(AND(K629="N",LEN(B629)=4),LEFT(B629,3),LEFT(B629,4))))</f>
        <v>49.3</v>
      </c>
      <c r="N629" s="6">
        <f>IF(AND(L629="W",LEN(C629)=6),-LEFT(C629,5), IF(AND(L629="W",LEN(C629)=5),-LEFT(C629,4), IF(AND(L629="W",LEN(C629)=4), -LEFT(C629,3), IF(AND(L629="E", LEN(C629)=6),LEFT(C629,5), IF(AND(L629="E",LEN(C629)=5), LEFT(C629,4), IF(AND(L629="E",LEN(C629)=4),LEFT(C629,3) ))))))</f>
        <v>-116.9</v>
      </c>
      <c r="O629">
        <f>(F629^2+G629^2+H629^2)^0.5</f>
        <v>14.701700581905483</v>
      </c>
      <c r="P629">
        <f>ATAN((R629^2+S629^2)^0.5/T629)/$AB$1</f>
        <v>76.693771938476942</v>
      </c>
      <c r="Q629">
        <f>ATAN2(R629,S629)/$AB$1+180</f>
        <v>280.09138850821336</v>
      </c>
      <c r="R629">
        <f>-F629*SIN(M629*$AB$1)*COS(N629*$AB$1)-G629*SIN($AB$1*M629)*SIN($AB$1*N629)+H629*COS($AB$1*M629)</f>
        <v>-2.5068576405721319</v>
      </c>
      <c r="S629">
        <f>-F629*SIN($AB$1*N629)+G629*COS($AB$1*N629)</f>
        <v>14.085680352805934</v>
      </c>
      <c r="T629">
        <f>-F629*COS($AB$1*M629)*COS(N629*$AB$1)-G629*COS($AB$1*M629)*SIN($AB$1*N629)-H629*SIN($AB$1*M629)</f>
        <v>3.3836775509025663</v>
      </c>
      <c r="W629">
        <f t="shared" si="18"/>
        <v>1</v>
      </c>
    </row>
    <row r="630" spans="1:23">
      <c r="A630" t="s">
        <v>1901</v>
      </c>
      <c r="B630" t="s">
        <v>17</v>
      </c>
      <c r="C630" t="s">
        <v>696</v>
      </c>
      <c r="I630" t="s">
        <v>1681</v>
      </c>
      <c r="J630" s="36">
        <v>0.13</v>
      </c>
      <c r="K630" s="5" t="str">
        <f>RIGHTB(B630,1)</f>
        <v>S</v>
      </c>
      <c r="L630" s="5" t="str">
        <f>RIGHTB(C630,1)</f>
        <v>W</v>
      </c>
      <c r="M630" s="6">
        <f>IF(AND(K630="S",LEN(B630)&gt;4),-LEFT(B630,4),IF(AND(K630="S",LEN(B630)=4),-LEFT(B630,3),IF(AND(K630="N",LEN(B630)=4),LEFT(B630,3),LEFT(B630,4))))</f>
        <v>-15.9</v>
      </c>
      <c r="N630" s="6">
        <f>IF(AND(L630="W",LEN(C630)=6),-LEFT(C630,5), IF(AND(L630="W",LEN(C630)=5),-LEFT(C630,4), IF(AND(L630="W",LEN(C630)=4), -LEFT(C630,3), IF(AND(L630="E", LEN(C630)=6),LEFT(C630,5), IF(AND(L630="E",LEN(C630)=5), LEFT(C630,4), IF(AND(L630="E",LEN(C630)=4),LEFT(C630,3) ))))))</f>
        <v>-58.9</v>
      </c>
      <c r="O630">
        <f>(F630^2+G630^2+H630^2)^0.5</f>
        <v>0</v>
      </c>
      <c r="P630" t="e">
        <f>ATAN((R630^2+S630^2)^0.5/T630)/$AB$1</f>
        <v>#DIV/0!</v>
      </c>
      <c r="Q630" t="e">
        <f>ATAN2(R630,S630)/$AB$1+180</f>
        <v>#DIV/0!</v>
      </c>
      <c r="R630">
        <f>-F630*SIN(M630*$AB$1)*COS(N630*$AB$1)-G630*SIN($AB$1*M630)*SIN($AB$1*N630)+H630*COS($AB$1*M630)</f>
        <v>0</v>
      </c>
      <c r="S630">
        <f>-F630*SIN($AB$1*N630)+G630*COS($AB$1*N630)</f>
        <v>0</v>
      </c>
      <c r="T630">
        <f>-F630*COS($AB$1*M630)*COS(N630*$AB$1)-G630*COS($AB$1*M630)*SIN($AB$1*N630)-H630*SIN($AB$1*M630)</f>
        <v>0</v>
      </c>
      <c r="W630">
        <f t="shared" si="18"/>
        <v>0</v>
      </c>
    </row>
    <row r="631" spans="1:23">
      <c r="A631" t="s">
        <v>1893</v>
      </c>
      <c r="B631" t="s">
        <v>171</v>
      </c>
      <c r="C631" t="s">
        <v>681</v>
      </c>
      <c r="D631" s="35">
        <v>39</v>
      </c>
      <c r="E631">
        <v>11.5</v>
      </c>
      <c r="F631">
        <v>1.3</v>
      </c>
      <c r="G631">
        <v>-2.1</v>
      </c>
      <c r="H631">
        <v>-11.2</v>
      </c>
      <c r="I631" t="s">
        <v>1764</v>
      </c>
      <c r="J631" s="36">
        <v>0.13</v>
      </c>
      <c r="K631" s="5" t="str">
        <f>RIGHTB(B631,1)</f>
        <v>N</v>
      </c>
      <c r="L631" s="5" t="str">
        <f>RIGHTB(C631,1)</f>
        <v>W</v>
      </c>
      <c r="M631" s="6" t="str">
        <f>IF(AND(K631="S",LEN(B631)&gt;4),-LEFT(B631,4),IF(AND(K631="S",LEN(B631)=4),-LEFT(B631,3),IF(AND(K631="N",LEN(B631)=4),LEFT(B631,3),LEFT(B631,4))))</f>
        <v>46.9</v>
      </c>
      <c r="N631" s="6">
        <f>IF(AND(L631="W",LEN(C631)=6),-LEFT(C631,5), IF(AND(L631="W",LEN(C631)=5),-LEFT(C631,4), IF(AND(L631="W",LEN(C631)=4), -LEFT(C631,3), IF(AND(L631="E", LEN(C631)=6),LEFT(C631,5), IF(AND(L631="E",LEN(C631)=5), LEFT(C631,4), IF(AND(L631="E",LEN(C631)=4),LEFT(C631,3) ))))))</f>
        <v>-7.5</v>
      </c>
      <c r="O631">
        <f>(F631^2+G631^2+H631^2)^0.5</f>
        <v>11.469088891450793</v>
      </c>
      <c r="P631">
        <f>ATAN((R631^2+S631^2)^0.5/T631)/$AB$1</f>
        <v>51.68999764175301</v>
      </c>
      <c r="Q631">
        <f>ATAN2(R631,S631)/$AB$1+180</f>
        <v>12.268713430113166</v>
      </c>
      <c r="R631">
        <f>-F631*SIN(M631*$AB$1)*COS(N631*$AB$1)-G631*SIN($AB$1*M631)*SIN($AB$1*N631)+H631*COS($AB$1*M631)</f>
        <v>-8.7938977271551764</v>
      </c>
      <c r="S631">
        <f>-F631*SIN($AB$1*N631)+G631*COS($AB$1*N631)</f>
        <v>-1.9123501590047824</v>
      </c>
      <c r="T631">
        <f>-F631*COS($AB$1*M631)*COS(N631*$AB$1)-G631*COS($AB$1*M631)*SIN($AB$1*N631)-H631*SIN($AB$1*M631)</f>
        <v>7.1098719843390565</v>
      </c>
      <c r="W631">
        <f t="shared" si="18"/>
        <v>1</v>
      </c>
    </row>
    <row r="632" spans="1:23">
      <c r="A632" t="s">
        <v>1871</v>
      </c>
      <c r="B632" t="s">
        <v>893</v>
      </c>
      <c r="C632" t="s">
        <v>821</v>
      </c>
      <c r="D632">
        <v>31.5</v>
      </c>
      <c r="E632">
        <v>14.7</v>
      </c>
      <c r="F632">
        <v>-13.2</v>
      </c>
      <c r="G632">
        <v>-6.5</v>
      </c>
      <c r="H632">
        <v>-0.4</v>
      </c>
      <c r="I632" t="s">
        <v>1764</v>
      </c>
      <c r="J632" s="36">
        <v>0.13</v>
      </c>
      <c r="K632" s="5" t="str">
        <f>RIGHTB(B632,1)</f>
        <v>S</v>
      </c>
      <c r="L632" s="5" t="str">
        <f>RIGHTB(C632,1)</f>
        <v>W</v>
      </c>
      <c r="M632" s="6">
        <f>IF(AND(K632="S",LEN(B632)&gt;4),-LEFT(B632,4),IF(AND(K632="S",LEN(B632)=4),-LEFT(B632,3),IF(AND(K632="N",LEN(B632)=4),LEFT(B632,3),LEFT(B632,4))))</f>
        <v>-39.799999999999997</v>
      </c>
      <c r="N632" s="6">
        <f>IF(AND(L632="W",LEN(C632)=6),-LEFT(C632,5), IF(AND(L632="W",LEN(C632)=5),-LEFT(C632,4), IF(AND(L632="W",LEN(C632)=4), -LEFT(C632,3), IF(AND(L632="E", LEN(C632)=6),LEFT(C632,5), IF(AND(L632="E",LEN(C632)=5), LEFT(C632,4), IF(AND(L632="E",LEN(C632)=4),LEFT(C632,3) ))))))</f>
        <v>-31.7</v>
      </c>
      <c r="O632">
        <f>(F632^2+G632^2+H632^2)^0.5</f>
        <v>14.719035294474974</v>
      </c>
      <c r="P632">
        <f>ATAN((R632^2+S632^2)^0.5/T632)/$AB$1</f>
        <v>67.012623027777707</v>
      </c>
      <c r="Q632">
        <f>ATAN2(R632,S632)/$AB$1+180</f>
        <v>66.929369098739187</v>
      </c>
      <c r="R632">
        <f>-F632*SIN(M632*$AB$1)*COS(N632*$AB$1)-G632*SIN($AB$1*M632)*SIN($AB$1*N632)+H632*COS($AB$1*M632)</f>
        <v>-5.3098609103361722</v>
      </c>
      <c r="S632">
        <f>-F632*SIN($AB$1*N632)+G632*COS($AB$1*N632)</f>
        <v>-12.466498005286683</v>
      </c>
      <c r="T632">
        <f>-F632*COS($AB$1*M632)*COS(N632*$AB$1)-G632*COS($AB$1*M632)*SIN($AB$1*N632)-H632*SIN($AB$1*M632)</f>
        <v>5.7482001180427842</v>
      </c>
      <c r="W632">
        <f t="shared" si="18"/>
        <v>1</v>
      </c>
    </row>
    <row r="633" spans="1:23">
      <c r="A633" t="s">
        <v>1867</v>
      </c>
      <c r="B633" t="s">
        <v>889</v>
      </c>
      <c r="C633" t="s">
        <v>890</v>
      </c>
      <c r="D633" s="35">
        <v>37</v>
      </c>
      <c r="I633" t="s">
        <v>1764</v>
      </c>
      <c r="J633" s="36">
        <v>0.13</v>
      </c>
      <c r="K633" s="5" t="str">
        <f>RIGHTB(B633,1)</f>
        <v>S</v>
      </c>
      <c r="L633" s="5" t="str">
        <f>RIGHTB(C633,1)</f>
        <v>E</v>
      </c>
      <c r="M633" s="6">
        <f>IF(AND(K633="S",LEN(B633)&gt;4),-LEFT(B633,4),IF(AND(K633="S",LEN(B633)=4),-LEFT(B633,3),IF(AND(K633="N",LEN(B633)=4),LEFT(B633,3),LEFT(B633,4))))</f>
        <v>-37.6</v>
      </c>
      <c r="N633" s="6" t="str">
        <f>IF(AND(L633="W",LEN(C633)=6),-LEFT(C633,5), IF(AND(L633="W",LEN(C633)=5),-LEFT(C633,4), IF(AND(L633="W",LEN(C633)=4), -LEFT(C633,3), IF(AND(L633="E", LEN(C633)=6),LEFT(C633,5), IF(AND(L633="E",LEN(C633)=5), LEFT(C633,4), IF(AND(L633="E",LEN(C633)=4),LEFT(C633,3) ))))))</f>
        <v>83.5</v>
      </c>
      <c r="O633">
        <f>(F633^2+G633^2+H633^2)^0.5</f>
        <v>0</v>
      </c>
      <c r="P633" t="e">
        <f>ATAN((R633^2+S633^2)^0.5/T633)/$AB$1</f>
        <v>#DIV/0!</v>
      </c>
      <c r="Q633" t="e">
        <f>ATAN2(R633,S633)/$AB$1+180</f>
        <v>#DIV/0!</v>
      </c>
      <c r="R633">
        <f>-F633*SIN(M633*$AB$1)*COS(N633*$AB$1)-G633*SIN($AB$1*M633)*SIN($AB$1*N633)+H633*COS($AB$1*M633)</f>
        <v>0</v>
      </c>
      <c r="S633">
        <f>-F633*SIN($AB$1*N633)+G633*COS($AB$1*N633)</f>
        <v>0</v>
      </c>
      <c r="T633">
        <f>-F633*COS($AB$1*M633)*COS(N633*$AB$1)-G633*COS($AB$1*M633)*SIN($AB$1*N633)-H633*SIN($AB$1*M633)</f>
        <v>0</v>
      </c>
      <c r="W633">
        <f t="shared" si="18"/>
        <v>0</v>
      </c>
    </row>
    <row r="634" spans="1:23">
      <c r="A634" t="s">
        <v>1538</v>
      </c>
      <c r="B634" t="s">
        <v>53</v>
      </c>
      <c r="C634" t="s">
        <v>840</v>
      </c>
      <c r="D634">
        <v>39.799999999999997</v>
      </c>
      <c r="E634">
        <v>13.4</v>
      </c>
      <c r="F634">
        <v>11.1</v>
      </c>
      <c r="G634">
        <v>-5.2</v>
      </c>
      <c r="H634">
        <v>5.4</v>
      </c>
      <c r="I634" t="s">
        <v>1745</v>
      </c>
      <c r="J634" s="36">
        <v>0.13</v>
      </c>
      <c r="K634" s="5" t="str">
        <f>RIGHTB(B634,1)</f>
        <v>N</v>
      </c>
      <c r="L634" s="5" t="str">
        <f>RIGHTB(C634,1)</f>
        <v>W</v>
      </c>
      <c r="M634" s="6" t="str">
        <f>IF(AND(K634="S",LEN(B634)&gt;4),-LEFT(B634,4),IF(AND(K634="S",LEN(B634)=4),-LEFT(B634,3),IF(AND(K634="N",LEN(B634)=4),LEFT(B634,3),LEFT(B634,4))))</f>
        <v>21.9</v>
      </c>
      <c r="N634" s="6">
        <f>IF(AND(L634="W",LEN(C634)=6),-LEFT(C634,5), IF(AND(L634="W",LEN(C634)=5),-LEFT(C634,4), IF(AND(L634="W",LEN(C634)=4), -LEFT(C634,3), IF(AND(L634="E", LEN(C634)=6),LEFT(C634,5), IF(AND(L634="E",LEN(C634)=5), LEFT(C634,4), IF(AND(L634="E",LEN(C634)=4),LEFT(C634,3) ))))))</f>
        <v>-130.4</v>
      </c>
      <c r="O634">
        <f>(F634^2+G634^2+H634^2)^0.5</f>
        <v>13.394401815684043</v>
      </c>
      <c r="P634">
        <f>ATAN((R634^2+S634^2)^0.5/T634)/$AB$1</f>
        <v>85.775857186865082</v>
      </c>
      <c r="Q634">
        <f>ATAN2(R634,S634)/$AB$1+180</f>
        <v>242.26492172802631</v>
      </c>
      <c r="R634">
        <f>-F634*SIN(M634*$AB$1)*COS(N634*$AB$1)-G634*SIN($AB$1*M634)*SIN($AB$1*N634)+H634*COS($AB$1*M634)</f>
        <v>6.2166073830710475</v>
      </c>
      <c r="S634">
        <f>-F634*SIN($AB$1*N634)+G634*COS($AB$1*N634)</f>
        <v>11.823298699396439</v>
      </c>
      <c r="T634">
        <f>-F634*COS($AB$1*M634)*COS(N634*$AB$1)-G634*COS($AB$1*M634)*SIN($AB$1*N634)-H634*SIN($AB$1*M634)</f>
        <v>0.98661061701008235</v>
      </c>
      <c r="W634">
        <f t="shared" si="18"/>
        <v>1</v>
      </c>
    </row>
    <row r="635" spans="1:23">
      <c r="A635" t="s">
        <v>1827</v>
      </c>
      <c r="B635" t="s">
        <v>815</v>
      </c>
      <c r="C635" t="s">
        <v>816</v>
      </c>
      <c r="D635" s="35">
        <v>37</v>
      </c>
      <c r="E635">
        <v>17.8</v>
      </c>
      <c r="F635">
        <v>13.7</v>
      </c>
      <c r="G635">
        <v>-10.9</v>
      </c>
      <c r="H635">
        <v>-3.3</v>
      </c>
      <c r="I635" t="s">
        <v>1681</v>
      </c>
      <c r="J635" s="36">
        <v>0.13</v>
      </c>
      <c r="K635" s="5" t="str">
        <f>RIGHTB(B635,1)</f>
        <v>N</v>
      </c>
      <c r="L635" s="5" t="str">
        <f>RIGHTB(C635,1)</f>
        <v>E</v>
      </c>
      <c r="M635" s="6" t="str">
        <f>IF(AND(K635="S",LEN(B635)&gt;4),-LEFT(B635,4),IF(AND(K635="S",LEN(B635)=4),-LEFT(B635,3),IF(AND(K635="N",LEN(B635)=4),LEFT(B635,3),LEFT(B635,4))))</f>
        <v>47.7</v>
      </c>
      <c r="N635" s="6" t="str">
        <f>IF(AND(L635="W",LEN(C635)=6),-LEFT(C635,5), IF(AND(L635="W",LEN(C635)=5),-LEFT(C635,4), IF(AND(L635="W",LEN(C635)=4), -LEFT(C635,3), IF(AND(L635="E", LEN(C635)=6),LEFT(C635,5), IF(AND(L635="E",LEN(C635)=5), LEFT(C635,4), IF(AND(L635="E",LEN(C635)=4),LEFT(C635,3) ))))))</f>
        <v>161.7</v>
      </c>
      <c r="O635">
        <f>(F635^2+G635^2+H635^2)^0.5</f>
        <v>17.815442739376419</v>
      </c>
      <c r="P635">
        <f>ATAN((R635^2+S635^2)^0.5/T635)/$AB$1</f>
        <v>40.741205159463213</v>
      </c>
      <c r="Q635">
        <f>ATAN2(R635,S635)/$AB$1+180</f>
        <v>211.33763032280788</v>
      </c>
      <c r="R635">
        <f>-F635*SIN(M635*$AB$1)*COS(N635*$AB$1)-G635*SIN($AB$1*M635)*SIN($AB$1*N635)+H635*COS($AB$1*M635)</f>
        <v>9.9309363684147911</v>
      </c>
      <c r="S635">
        <f>-F635*SIN($AB$1*N635)+G635*COS($AB$1*N635)</f>
        <v>6.0470410582180145</v>
      </c>
      <c r="T635">
        <f>-F635*COS($AB$1*M635)*COS(N635*$AB$1)-G635*COS($AB$1*M635)*SIN($AB$1*N635)-H635*SIN($AB$1*M635)</f>
        <v>13.49814051218619</v>
      </c>
      <c r="W635">
        <f t="shared" si="18"/>
        <v>1</v>
      </c>
    </row>
    <row r="636" spans="1:23">
      <c r="A636" t="s">
        <v>1507</v>
      </c>
      <c r="B636" t="s">
        <v>732</v>
      </c>
      <c r="C636" t="s">
        <v>733</v>
      </c>
      <c r="D636">
        <v>32.5</v>
      </c>
      <c r="E636">
        <v>23.3</v>
      </c>
      <c r="F636">
        <v>10.1</v>
      </c>
      <c r="G636">
        <v>-8.4</v>
      </c>
      <c r="H636">
        <v>19.2</v>
      </c>
      <c r="I636" t="s">
        <v>1681</v>
      </c>
      <c r="J636" s="36">
        <v>0.13</v>
      </c>
      <c r="K636" s="5" t="str">
        <f>RIGHTB(B636,1)</f>
        <v>S</v>
      </c>
      <c r="L636" s="5" t="str">
        <f>RIGHTB(C636,1)</f>
        <v>E</v>
      </c>
      <c r="M636" s="6">
        <f>IF(AND(K636="S",LEN(B636)&gt;4),-LEFT(B636,4),IF(AND(K636="S",LEN(B636)=4),-LEFT(B636,3),IF(AND(K636="N",LEN(B636)=4),LEFT(B636,3),LEFT(B636,4))))</f>
        <v>-81.099999999999994</v>
      </c>
      <c r="N636" s="6" t="str">
        <f>IF(AND(L636="W",LEN(C636)=6),-LEFT(C636,5), IF(AND(L636="W",LEN(C636)=5),-LEFT(C636,4), IF(AND(L636="W",LEN(C636)=4), -LEFT(C636,3), IF(AND(L636="E", LEN(C636)=6),LEFT(C636,5), IF(AND(L636="E",LEN(C636)=5), LEFT(C636,4), IF(AND(L636="E",LEN(C636)=4),LEFT(C636,3) ))))))</f>
        <v>141.1</v>
      </c>
      <c r="O636">
        <f>(F636^2+G636^2+H636^2)^0.5</f>
        <v>23.263920563825867</v>
      </c>
      <c r="P636">
        <f>ATAN((R636^2+S636^2)^0.5/T636)/$AB$1</f>
        <v>25.481112044868357</v>
      </c>
      <c r="Q636">
        <f>ATAN2(R636,S636)/$AB$1+180</f>
        <v>358.88466138218212</v>
      </c>
      <c r="R636">
        <f>-F636*SIN(M636*$AB$1)*COS(N636*$AB$1)-G636*SIN($AB$1*M636)*SIN($AB$1*N636)+H636*COS($AB$1*M636)</f>
        <v>-10.006557151810993</v>
      </c>
      <c r="S636">
        <f>-F636*SIN($AB$1*N636)+G636*COS($AB$1*N636)</f>
        <v>0.19481556443570547</v>
      </c>
      <c r="T636">
        <f>-F636*COS($AB$1*M636)*COS(N636*$AB$1)-G636*COS($AB$1*M636)*SIN($AB$1*N636)-H636*SIN($AB$1*M636)</f>
        <v>21.000972855165397</v>
      </c>
      <c r="W636">
        <f t="shared" si="18"/>
        <v>1</v>
      </c>
    </row>
    <row r="637" spans="1:23">
      <c r="A637" t="s">
        <v>1763</v>
      </c>
      <c r="B637" t="s">
        <v>721</v>
      </c>
      <c r="C637" t="s">
        <v>418</v>
      </c>
      <c r="D637">
        <v>37</v>
      </c>
      <c r="I637" t="s">
        <v>1764</v>
      </c>
      <c r="J637" s="36">
        <v>0.13</v>
      </c>
      <c r="K637" s="5" t="str">
        <f>RIGHTB(B637,1)</f>
        <v>S</v>
      </c>
      <c r="L637" s="5" t="str">
        <f>RIGHTB(C637,1)</f>
        <v>W</v>
      </c>
      <c r="M637" s="6">
        <f>IF(AND(K637="S",LEN(B637)&gt;4),-LEFT(B637,4),IF(AND(K637="S",LEN(B637)=4),-LEFT(B637,3),IF(AND(K637="N",LEN(B637)=4),LEFT(B637,3),LEFT(B637,4))))</f>
        <v>-52.1</v>
      </c>
      <c r="N637" s="6">
        <f>IF(AND(L637="W",LEN(C637)=6),-LEFT(C637,5), IF(AND(L637="W",LEN(C637)=5),-LEFT(C637,4), IF(AND(L637="W",LEN(C637)=4), -LEFT(C637,3), IF(AND(L637="E", LEN(C637)=6),LEFT(C637,5), IF(AND(L637="E",LEN(C637)=5), LEFT(C637,4), IF(AND(L637="E",LEN(C637)=4),LEFT(C637,3) ))))))</f>
        <v>-171.2</v>
      </c>
      <c r="O637">
        <f>(F637^2+G637^2+H637^2)^0.5</f>
        <v>0</v>
      </c>
      <c r="P637" t="e">
        <f>ATAN((R637^2+S637^2)^0.5/T637)/$AB$1</f>
        <v>#DIV/0!</v>
      </c>
      <c r="Q637" t="e">
        <f>ATAN2(R637,S637)/$AB$1+180</f>
        <v>#DIV/0!</v>
      </c>
      <c r="R637">
        <f>-F637*SIN(M637*$AB$1)*COS(N637*$AB$1)-G637*SIN($AB$1*M637)*SIN($AB$1*N637)+H637*COS($AB$1*M637)</f>
        <v>0</v>
      </c>
      <c r="S637">
        <f>-F637*SIN($AB$1*N637)+G637*COS($AB$1*N637)</f>
        <v>0</v>
      </c>
      <c r="T637">
        <f>-F637*COS($AB$1*M637)*COS(N637*$AB$1)-G637*COS($AB$1*M637)*SIN($AB$1*N637)-H637*SIN($AB$1*M637)</f>
        <v>0</v>
      </c>
      <c r="W637">
        <f t="shared" si="18"/>
        <v>0</v>
      </c>
    </row>
    <row r="638" spans="1:23">
      <c r="A638" t="s">
        <v>1505</v>
      </c>
      <c r="B638" t="s">
        <v>715</v>
      </c>
      <c r="C638" t="s">
        <v>716</v>
      </c>
      <c r="D638">
        <v>26.4</v>
      </c>
      <c r="E638">
        <v>14.7</v>
      </c>
      <c r="F638">
        <v>-1.6</v>
      </c>
      <c r="G638">
        <v>-11.9</v>
      </c>
      <c r="H638">
        <v>-8.4</v>
      </c>
      <c r="I638" t="s">
        <v>1751</v>
      </c>
      <c r="J638" s="36">
        <v>0.13</v>
      </c>
      <c r="K638" s="5" t="str">
        <f>RIGHTB(B638,1)</f>
        <v>N</v>
      </c>
      <c r="L638" s="5" t="str">
        <f>RIGHTB(C638,1)</f>
        <v>E</v>
      </c>
      <c r="M638" s="6" t="str">
        <f>IF(AND(K638="S",LEN(B638)&gt;4),-LEFT(B638,4),IF(AND(K638="S",LEN(B638)=4),-LEFT(B638,3),IF(AND(K638="N",LEN(B638)=4),LEFT(B638,3),LEFT(B638,4))))</f>
        <v>42.4</v>
      </c>
      <c r="N638" s="6" t="str">
        <f>IF(AND(L638="W",LEN(C638)=6),-LEFT(C638,5), IF(AND(L638="W",LEN(C638)=5),-LEFT(C638,4), IF(AND(L638="W",LEN(C638)=4), -LEFT(C638,3), IF(AND(L638="E", LEN(C638)=6),LEFT(C638,5), IF(AND(L638="E",LEN(C638)=5), LEFT(C638,4), IF(AND(L638="E",LEN(C638)=4),LEFT(C638,3) ))))))</f>
        <v>98.4</v>
      </c>
      <c r="O638">
        <f>(F638^2+G638^2+H638^2)^0.5</f>
        <v>14.653668482670133</v>
      </c>
      <c r="P638">
        <f>ATAN((R638^2+S638^2)^0.5/T638)/$AB$1</f>
        <v>14.531633937304631</v>
      </c>
      <c r="Q638">
        <f>ATAN2(R638,S638)/$AB$1+180</f>
        <v>244.59362311041411</v>
      </c>
      <c r="R638">
        <f>-F638*SIN(M638*$AB$1)*COS(N638*$AB$1)-G638*SIN($AB$1*M638)*SIN($AB$1*N638)+H638*COS($AB$1*M638)</f>
        <v>1.5774860060811369</v>
      </c>
      <c r="S638">
        <f>-F638*SIN($AB$1*N638)+G638*COS($AB$1*N638)</f>
        <v>3.3212237720670861</v>
      </c>
      <c r="T638">
        <f>-F638*COS($AB$1*M638)*COS(N638*$AB$1)-G638*COS($AB$1*M638)*SIN($AB$1*N638)-H638*SIN($AB$1*M638)</f>
        <v>14.184886695228647</v>
      </c>
      <c r="W638">
        <f t="shared" si="18"/>
        <v>1</v>
      </c>
    </row>
    <row r="639" spans="1:23">
      <c r="A639" t="s">
        <v>1502</v>
      </c>
      <c r="B639" t="s">
        <v>703</v>
      </c>
      <c r="C639" t="s">
        <v>704</v>
      </c>
      <c r="D639" s="35">
        <v>30</v>
      </c>
      <c r="E639">
        <v>15.9</v>
      </c>
      <c r="F639">
        <v>-14.1</v>
      </c>
      <c r="G639">
        <v>-7</v>
      </c>
      <c r="H639">
        <v>-1.9</v>
      </c>
      <c r="I639" t="s">
        <v>1751</v>
      </c>
      <c r="J639" s="36">
        <v>0.13</v>
      </c>
      <c r="K639" s="5" t="str">
        <f>RIGHTB(B639,1)</f>
        <v>N</v>
      </c>
      <c r="L639" s="5" t="str">
        <f>RIGHTB(C639,1)</f>
        <v>E</v>
      </c>
      <c r="M639" s="6" t="str">
        <f>IF(AND(K639="S",LEN(B639)&gt;4),-LEFT(B639,4),IF(AND(K639="S",LEN(B639)=4),-LEFT(B639,3),IF(AND(K639="N",LEN(B639)=4),LEFT(B639,3),LEFT(B639,4))))</f>
        <v>51.5</v>
      </c>
      <c r="N639" s="6" t="str">
        <f>IF(AND(L639="W",LEN(C639)=6),-LEFT(C639,5), IF(AND(L639="W",LEN(C639)=5),-LEFT(C639,4), IF(AND(L639="W",LEN(C639)=4), -LEFT(C639,3), IF(AND(L639="E", LEN(C639)=6),LEFT(C639,5), IF(AND(L639="E",LEN(C639)=5), LEFT(C639,4), IF(AND(L639="E",LEN(C639)=4),LEFT(C639,3) ))))))</f>
        <v>51.4</v>
      </c>
      <c r="O639">
        <f>(F639^2+G639^2+H639^2)^0.5</f>
        <v>15.856229059899457</v>
      </c>
      <c r="P639">
        <f>ATAN((R639^2+S639^2)^0.5/T639)/$AB$1</f>
        <v>49.162755898648065</v>
      </c>
      <c r="Q639">
        <f>ATAN2(R639,S639)/$AB$1+180</f>
        <v>213.67803697300792</v>
      </c>
      <c r="R639">
        <f>-F639*SIN(M639*$AB$1)*COS(N639*$AB$1)-G639*SIN($AB$1*M639)*SIN($AB$1*N639)+H639*COS($AB$1*M639)</f>
        <v>9.9829632495181677</v>
      </c>
      <c r="S639">
        <f>-F639*SIN($AB$1*N639)+G639*COS($AB$1*N639)</f>
        <v>6.6522814837738116</v>
      </c>
      <c r="T639">
        <f>-F639*COS($AB$1*M639)*COS(N639*$AB$1)-G639*COS($AB$1*M639)*SIN($AB$1*N639)-H639*SIN($AB$1*M639)</f>
        <v>10.368586973132343</v>
      </c>
      <c r="W639">
        <f t="shared" si="18"/>
        <v>1</v>
      </c>
    </row>
    <row r="640" spans="1:23">
      <c r="A640" t="s">
        <v>1742</v>
      </c>
      <c r="B640" t="s">
        <v>1743</v>
      </c>
      <c r="C640" t="s">
        <v>1744</v>
      </c>
      <c r="D640">
        <v>38.4</v>
      </c>
      <c r="E640">
        <v>19.7</v>
      </c>
      <c r="F640">
        <v>0.2</v>
      </c>
      <c r="G640">
        <v>-2.2000000000000002</v>
      </c>
      <c r="H640">
        <v>-19.600000000000001</v>
      </c>
      <c r="I640" t="s">
        <v>1745</v>
      </c>
      <c r="J640" s="36">
        <v>0.13</v>
      </c>
      <c r="K640" s="5" t="str">
        <f>RIGHTB(B640,1)</f>
        <v>N</v>
      </c>
      <c r="L640" s="5" t="str">
        <f>RIGHTB(C640,1)</f>
        <v>E</v>
      </c>
      <c r="M640" s="6" t="str">
        <f>IF(AND(K640="S",LEN(B640)&gt;4),-LEFT(B640,4),IF(AND(K640="S",LEN(B640)=4),-LEFT(B640,3),IF(AND(K640="N",LEN(B640)=4),LEFT(B640,3),LEFT(B640,4))))</f>
        <v>32.6</v>
      </c>
      <c r="N640" s="6" t="str">
        <f>IF(AND(L640="W",LEN(C640)=6),-LEFT(C640,5), IF(AND(L640="W",LEN(C640)=5),-LEFT(C640,4), IF(AND(L640="W",LEN(C640)=4), -LEFT(C640,3), IF(AND(L640="E", LEN(C640)=6),LEFT(C640,5), IF(AND(L640="E",LEN(C640)=5), LEFT(C640,4), IF(AND(L640="E",LEN(C640)=4),LEFT(C640,3) ))))))</f>
        <v>113.5</v>
      </c>
      <c r="O640">
        <f>(F640^2+G640^2+H640^2)^0.5</f>
        <v>19.724096937502615</v>
      </c>
      <c r="P640">
        <f>ATAN((R640^2+S640^2)^0.5/T640)/$AB$1</f>
        <v>51.320763291775023</v>
      </c>
      <c r="Q640">
        <f>ATAN2(R640,S640)/$AB$1+180</f>
        <v>357.41732861344587</v>
      </c>
      <c r="R640">
        <f>-F640*SIN(M640*$AB$1)*COS(N640*$AB$1)-G640*SIN($AB$1*M640)*SIN($AB$1*N640)+H640*COS($AB$1*M640)</f>
        <v>-15.382112724157436</v>
      </c>
      <c r="S640">
        <f>-F640*SIN($AB$1*N640)+G640*COS($AB$1*N640)</f>
        <v>0.6938359366397695</v>
      </c>
      <c r="T640">
        <f>-F640*COS($AB$1*M640)*COS(N640*$AB$1)-G640*COS($AB$1*M640)*SIN($AB$1*N640)-H640*SIN($AB$1*M640)</f>
        <v>12.326767615005211</v>
      </c>
      <c r="W640">
        <f t="shared" si="18"/>
        <v>1</v>
      </c>
    </row>
    <row r="641" spans="1:23">
      <c r="A641" t="s">
        <v>1678</v>
      </c>
      <c r="B641" t="s">
        <v>1679</v>
      </c>
      <c r="C641" t="s">
        <v>1680</v>
      </c>
      <c r="D641">
        <v>28.4</v>
      </c>
      <c r="E641">
        <v>12.7</v>
      </c>
      <c r="F641">
        <v>-4.2</v>
      </c>
      <c r="G641">
        <v>11.6</v>
      </c>
      <c r="H641">
        <v>3.2</v>
      </c>
      <c r="I641" t="s">
        <v>1681</v>
      </c>
      <c r="J641" s="36">
        <v>0.13</v>
      </c>
      <c r="K641" s="5" t="str">
        <f>RIGHTB(B641,1)</f>
        <v>S</v>
      </c>
      <c r="L641" s="5" t="str">
        <f>RIGHTB(C641,1)</f>
        <v>W</v>
      </c>
      <c r="M641" s="6">
        <f>IF(AND(K641="S",LEN(B641)&gt;4),-LEFT(B641,4),IF(AND(K641="S",LEN(B641)=4),-LEFT(B641,3),IF(AND(K641="N",LEN(B641)=4),LEFT(B641,3),LEFT(B641,4))))</f>
        <v>-55.5</v>
      </c>
      <c r="N641" s="6">
        <f>IF(AND(L641="W",LEN(C641)=6),-LEFT(C641,5), IF(AND(L641="W",LEN(C641)=5),-LEFT(C641,4), IF(AND(L641="W",LEN(C641)=4), -LEFT(C641,3), IF(AND(L641="E", LEN(C641)=6),LEFT(C641,5), IF(AND(L641="E",LEN(C641)=5), LEFT(C641,4), IF(AND(L641="E",LEN(C641)=4),LEFT(C641,3) ))))))</f>
        <v>-68.900000000000006</v>
      </c>
      <c r="O641">
        <f>(F641^2+G641^2+H641^2)^0.5</f>
        <v>12.745195173083856</v>
      </c>
      <c r="P641">
        <f>ATAN((R641^2+S641^2)^0.5/T641)/$AB$1</f>
        <v>40.969308412160125</v>
      </c>
      <c r="Q641">
        <f>ATAN2(R641,S641)/$AB$1+180</f>
        <v>358.23377904320125</v>
      </c>
      <c r="R641">
        <f>-F641*SIN(M641*$AB$1)*COS(N641*$AB$1)-G641*SIN($AB$1*M641)*SIN($AB$1*N641)+H641*COS($AB$1*M641)</f>
        <v>-8.3524765040926336</v>
      </c>
      <c r="S641">
        <f>-F641*SIN($AB$1*N641)+G641*COS($AB$1*N641)</f>
        <v>0.25755812834947722</v>
      </c>
      <c r="T641">
        <f>-F641*COS($AB$1*M641)*COS(N641*$AB$1)-G641*COS($AB$1*M641)*SIN($AB$1*N641)-H641*SIN($AB$1*M641)</f>
        <v>9.6233985711442713</v>
      </c>
      <c r="W641">
        <f t="shared" si="18"/>
        <v>1</v>
      </c>
    </row>
    <row r="642" spans="1:23">
      <c r="A642" t="s">
        <v>2745</v>
      </c>
      <c r="I642" t="s">
        <v>1923</v>
      </c>
      <c r="J642" s="36">
        <v>0.12</v>
      </c>
      <c r="K642" s="5" t="str">
        <f>RIGHTB(B642,1)</f>
        <v/>
      </c>
      <c r="L642" s="5" t="str">
        <f>RIGHTB(C642,1)</f>
        <v/>
      </c>
      <c r="M642" s="6" t="str">
        <f>IF(AND(K642="S",LEN(B642)&gt;4),-LEFT(B642,4),IF(AND(K642="S",LEN(B642)=4),-LEFT(B642,3),IF(AND(K642="N",LEN(B642)=4),LEFT(B642,3),LEFT(B642,4))))</f>
        <v/>
      </c>
      <c r="N642" s="6" t="b">
        <f>IF(AND(L642="W",LEN(C642)=6),-LEFT(C642,5), IF(AND(L642="W",LEN(C642)=5),-LEFT(C642,4), IF(AND(L642="W",LEN(C642)=4), -LEFT(C642,3), IF(AND(L642="E", LEN(C642)=6),LEFT(C642,5), IF(AND(L642="E",LEN(C642)=5), LEFT(C642,4), IF(AND(L642="E",LEN(C642)=4),LEFT(C642,3) ))))))</f>
        <v>0</v>
      </c>
      <c r="O642">
        <f>(F642^2+G642^2+H642^2)^0.5</f>
        <v>0</v>
      </c>
      <c r="P642" t="e">
        <f>ATAN((R642^2+S642^2)^0.5/T642)/$AB$1</f>
        <v>#VALUE!</v>
      </c>
      <c r="Q642" t="e">
        <f>ATAN2(R642,S642)/$AB$1+180</f>
        <v>#VALUE!</v>
      </c>
      <c r="R642" t="e">
        <f>-F642*SIN(M642*$AB$1)*COS(N642*$AB$1)-G642*SIN($AB$1*M642)*SIN($AB$1*N642)+H642*COS($AB$1*M642)</f>
        <v>#VALUE!</v>
      </c>
      <c r="S642">
        <f>-F642*SIN($AB$1*N642)+G642*COS($AB$1*N642)</f>
        <v>0</v>
      </c>
      <c r="T642" t="e">
        <f>-F642*COS($AB$1*M642)*COS(N642*$AB$1)-G642*COS($AB$1*M642)*SIN($AB$1*N642)-H642*SIN($AB$1*M642)</f>
        <v>#VALUE!</v>
      </c>
      <c r="W642">
        <f t="shared" ref="W642:W674" si="19">IF(O642&lt;&gt;0,1,0)</f>
        <v>0</v>
      </c>
    </row>
    <row r="643" spans="1:23">
      <c r="A643" t="s">
        <v>2728</v>
      </c>
      <c r="I643" t="s">
        <v>1923</v>
      </c>
      <c r="J643" s="36">
        <v>0.12</v>
      </c>
      <c r="K643" s="5" t="str">
        <f>RIGHTB(B643,1)</f>
        <v/>
      </c>
      <c r="L643" s="5" t="str">
        <f>RIGHTB(C643,1)</f>
        <v/>
      </c>
      <c r="M643" s="6" t="str">
        <f>IF(AND(K643="S",LEN(B643)&gt;4),-LEFT(B643,4),IF(AND(K643="S",LEN(B643)=4),-LEFT(B643,3),IF(AND(K643="N",LEN(B643)=4),LEFT(B643,3),LEFT(B643,4))))</f>
        <v/>
      </c>
      <c r="N643" s="6" t="b">
        <f>IF(AND(L643="W",LEN(C643)=6),-LEFT(C643,5), IF(AND(L643="W",LEN(C643)=5),-LEFT(C643,4), IF(AND(L643="W",LEN(C643)=4), -LEFT(C643,3), IF(AND(L643="E", LEN(C643)=6),LEFT(C643,5), IF(AND(L643="E",LEN(C643)=5), LEFT(C643,4), IF(AND(L643="E",LEN(C643)=4),LEFT(C643,3) ))))))</f>
        <v>0</v>
      </c>
      <c r="O643">
        <f>(F643^2+G643^2+H643^2)^0.5</f>
        <v>0</v>
      </c>
      <c r="P643" t="e">
        <f>ATAN((R643^2+S643^2)^0.5/T643)/$AB$1</f>
        <v>#VALUE!</v>
      </c>
      <c r="Q643" t="e">
        <f>ATAN2(R643,S643)/$AB$1+180</f>
        <v>#VALUE!</v>
      </c>
      <c r="R643" t="e">
        <f>-F643*SIN(M643*$AB$1)*COS(N643*$AB$1)-G643*SIN($AB$1*M643)*SIN($AB$1*N643)+H643*COS($AB$1*M643)</f>
        <v>#VALUE!</v>
      </c>
      <c r="S643">
        <f>-F643*SIN($AB$1*N643)+G643*COS($AB$1*N643)</f>
        <v>0</v>
      </c>
      <c r="T643" t="e">
        <f>-F643*COS($AB$1*M643)*COS(N643*$AB$1)-G643*COS($AB$1*M643)*SIN($AB$1*N643)-H643*SIN($AB$1*M643)</f>
        <v>#VALUE!</v>
      </c>
      <c r="W643">
        <f t="shared" si="19"/>
        <v>0</v>
      </c>
    </row>
    <row r="644" spans="1:23">
      <c r="A644" t="s">
        <v>2716</v>
      </c>
      <c r="I644" t="s">
        <v>1837</v>
      </c>
      <c r="J644" s="36">
        <v>0.12</v>
      </c>
      <c r="K644" s="5" t="str">
        <f>RIGHTB(B644,1)</f>
        <v/>
      </c>
      <c r="L644" s="5" t="str">
        <f>RIGHTB(C644,1)</f>
        <v/>
      </c>
      <c r="M644" s="6" t="str">
        <f>IF(AND(K644="S",LEN(B644)&gt;4),-LEFT(B644,4),IF(AND(K644="S",LEN(B644)=4),-LEFT(B644,3),IF(AND(K644="N",LEN(B644)=4),LEFT(B644,3),LEFT(B644,4))))</f>
        <v/>
      </c>
      <c r="N644" s="6" t="b">
        <f>IF(AND(L644="W",LEN(C644)=6),-LEFT(C644,5), IF(AND(L644="W",LEN(C644)=5),-LEFT(C644,4), IF(AND(L644="W",LEN(C644)=4), -LEFT(C644,3), IF(AND(L644="E", LEN(C644)=6),LEFT(C644,5), IF(AND(L644="E",LEN(C644)=5), LEFT(C644,4), IF(AND(L644="E",LEN(C644)=4),LEFT(C644,3) ))))))</f>
        <v>0</v>
      </c>
      <c r="O644">
        <f>(F644^2+G644^2+H644^2)^0.5</f>
        <v>0</v>
      </c>
      <c r="P644" t="e">
        <f>ATAN((R644^2+S644^2)^0.5/T644)/$AB$1</f>
        <v>#VALUE!</v>
      </c>
      <c r="Q644" t="e">
        <f>ATAN2(R644,S644)/$AB$1+180</f>
        <v>#VALUE!</v>
      </c>
      <c r="R644" t="e">
        <f>-F644*SIN(M644*$AB$1)*COS(N644*$AB$1)-G644*SIN($AB$1*M644)*SIN($AB$1*N644)+H644*COS($AB$1*M644)</f>
        <v>#VALUE!</v>
      </c>
      <c r="S644">
        <f>-F644*SIN($AB$1*N644)+G644*COS($AB$1*N644)</f>
        <v>0</v>
      </c>
      <c r="T644" t="e">
        <f>-F644*COS($AB$1*M644)*COS(N644*$AB$1)-G644*COS($AB$1*M644)*SIN($AB$1*N644)-H644*SIN($AB$1*M644)</f>
        <v>#VALUE!</v>
      </c>
      <c r="W644">
        <f t="shared" si="19"/>
        <v>0</v>
      </c>
    </row>
    <row r="645" spans="1:23">
      <c r="A645" t="s">
        <v>2665</v>
      </c>
      <c r="B645" t="s">
        <v>1180</v>
      </c>
      <c r="C645" t="s">
        <v>1181</v>
      </c>
      <c r="D645">
        <v>65</v>
      </c>
      <c r="I645" t="s">
        <v>1923</v>
      </c>
      <c r="J645" s="36">
        <v>0.12</v>
      </c>
      <c r="K645" s="5" t="str">
        <f>RIGHTB(B645,1)</f>
        <v>N</v>
      </c>
      <c r="L645" s="5" t="str">
        <f>RIGHTB(C645,1)</f>
        <v>E</v>
      </c>
      <c r="M645" s="6" t="str">
        <f>IF(AND(K645="S",LEN(B645)&gt;4),-LEFT(B645,4),IF(AND(K645="S",LEN(B645)=4),-LEFT(B645,3),IF(AND(K645="N",LEN(B645)=4),LEFT(B645,3),LEFT(B645,4))))</f>
        <v>47.0</v>
      </c>
      <c r="N645" s="6" t="str">
        <f>IF(AND(L645="W",LEN(C645)=6),-LEFT(C645,5), IF(AND(L645="W",LEN(C645)=5),-LEFT(C645,4), IF(AND(L645="W",LEN(C645)=4), -LEFT(C645,3), IF(AND(L645="E", LEN(C645)=6),LEFT(C645,5), IF(AND(L645="E",LEN(C645)=5), LEFT(C645,4), IF(AND(L645="E",LEN(C645)=4),LEFT(C645,3) ))))))</f>
        <v>103.0</v>
      </c>
      <c r="O645">
        <f>(F645^2+G645^2+H645^2)^0.5</f>
        <v>0</v>
      </c>
      <c r="P645" t="e">
        <f>ATAN((R645^2+S645^2)^0.5/T645)/$AB$1</f>
        <v>#DIV/0!</v>
      </c>
      <c r="Q645" t="e">
        <f>ATAN2(R645,S645)/$AB$1+180</f>
        <v>#DIV/0!</v>
      </c>
      <c r="R645">
        <f>-F645*SIN(M645*$AB$1)*COS(N645*$AB$1)-G645*SIN($AB$1*M645)*SIN($AB$1*N645)+H645*COS($AB$1*M645)</f>
        <v>0</v>
      </c>
      <c r="S645">
        <f>-F645*SIN($AB$1*N645)+G645*COS($AB$1*N645)</f>
        <v>0</v>
      </c>
      <c r="T645">
        <f>-F645*COS($AB$1*M645)*COS(N645*$AB$1)-G645*COS($AB$1*M645)*SIN($AB$1*N645)-H645*SIN($AB$1*M645)</f>
        <v>0</v>
      </c>
      <c r="W645">
        <f t="shared" si="19"/>
        <v>0</v>
      </c>
    </row>
    <row r="646" spans="1:23">
      <c r="A646" t="s">
        <v>2643</v>
      </c>
      <c r="B646" t="s">
        <v>1161</v>
      </c>
      <c r="C646" t="s">
        <v>829</v>
      </c>
      <c r="I646" t="s">
        <v>1795</v>
      </c>
      <c r="J646" s="36">
        <v>0.12</v>
      </c>
      <c r="K646" s="5" t="str">
        <f>RIGHTB(B646,1)</f>
        <v>N</v>
      </c>
      <c r="L646" s="5" t="str">
        <f>RIGHTB(C646,1)</f>
        <v>W</v>
      </c>
      <c r="M646" s="6" t="str">
        <f>IF(AND(K646="S",LEN(B646)&gt;4),-LEFT(B646,4),IF(AND(K646="S",LEN(B646)=4),-LEFT(B646,3),IF(AND(K646="N",LEN(B646)=4),LEFT(B646,3),LEFT(B646,4))))</f>
        <v>35.0</v>
      </c>
      <c r="N646" s="6">
        <f>IF(AND(L646="W",LEN(C646)=6),-LEFT(C646,5), IF(AND(L646="W",LEN(C646)=5),-LEFT(C646,4), IF(AND(L646="W",LEN(C646)=4), -LEFT(C646,3), IF(AND(L646="E", LEN(C646)=6),LEFT(C646,5), IF(AND(L646="E",LEN(C646)=5), LEFT(C646,4), IF(AND(L646="E",LEN(C646)=4),LEFT(C646,3) ))))))</f>
        <v>-107.2</v>
      </c>
      <c r="O646">
        <f>(F646^2+G646^2+H646^2)^0.5</f>
        <v>0</v>
      </c>
      <c r="P646" t="e">
        <f>ATAN((R646^2+S646^2)^0.5/T646)/$AB$1</f>
        <v>#DIV/0!</v>
      </c>
      <c r="Q646" t="e">
        <f>ATAN2(R646,S646)/$AB$1+180</f>
        <v>#DIV/0!</v>
      </c>
      <c r="R646">
        <f>-F646*SIN(M646*$AB$1)*COS(N646*$AB$1)-G646*SIN($AB$1*M646)*SIN($AB$1*N646)+H646*COS($AB$1*M646)</f>
        <v>0</v>
      </c>
      <c r="S646">
        <f>-F646*SIN($AB$1*N646)+G646*COS($AB$1*N646)</f>
        <v>0</v>
      </c>
      <c r="T646">
        <f>-F646*COS($AB$1*M646)*COS(N646*$AB$1)-G646*COS($AB$1*M646)*SIN($AB$1*N646)-H646*SIN($AB$1*M646)</f>
        <v>0</v>
      </c>
      <c r="W646">
        <f t="shared" si="19"/>
        <v>0</v>
      </c>
    </row>
    <row r="647" spans="1:23">
      <c r="A647" t="s">
        <v>2630</v>
      </c>
      <c r="B647" t="s">
        <v>1149</v>
      </c>
      <c r="C647" t="s">
        <v>939</v>
      </c>
      <c r="I647" t="s">
        <v>1923</v>
      </c>
      <c r="J647" s="36">
        <v>0.12</v>
      </c>
      <c r="K647" s="5" t="str">
        <f>RIGHTB(B647,1)</f>
        <v>N</v>
      </c>
      <c r="L647" s="5" t="str">
        <f>RIGHTB(C647,1)</f>
        <v>W</v>
      </c>
      <c r="M647" s="6" t="str">
        <f>IF(AND(K647="S",LEN(B647)&gt;4),-LEFT(B647,4),IF(AND(K647="S",LEN(B647)=4),-LEFT(B647,3),IF(AND(K647="N",LEN(B647)=4),LEFT(B647,3),LEFT(B647,4))))</f>
        <v>24.3</v>
      </c>
      <c r="N647" s="6">
        <f>IF(AND(L647="W",LEN(C647)=6),-LEFT(C647,5), IF(AND(L647="W",LEN(C647)=5),-LEFT(C647,4), IF(AND(L647="W",LEN(C647)=4), -LEFT(C647,3), IF(AND(L647="E", LEN(C647)=6),LEFT(C647,5), IF(AND(L647="E",LEN(C647)=5), LEFT(C647,4), IF(AND(L647="E",LEN(C647)=4),LEFT(C647,3) ))))))</f>
        <v>-94.9</v>
      </c>
      <c r="O647">
        <f>(F647^2+G647^2+H647^2)^0.5</f>
        <v>0</v>
      </c>
      <c r="P647" t="e">
        <f>ATAN((R647^2+S647^2)^0.5/T647)/$AB$1</f>
        <v>#DIV/0!</v>
      </c>
      <c r="Q647" t="e">
        <f>ATAN2(R647,S647)/$AB$1+180</f>
        <v>#DIV/0!</v>
      </c>
      <c r="R647">
        <f>-F647*SIN(M647*$AB$1)*COS(N647*$AB$1)-G647*SIN($AB$1*M647)*SIN($AB$1*N647)+H647*COS($AB$1*M647)</f>
        <v>0</v>
      </c>
      <c r="S647">
        <f>-F647*SIN($AB$1*N647)+G647*COS($AB$1*N647)</f>
        <v>0</v>
      </c>
      <c r="T647">
        <f>-F647*COS($AB$1*M647)*COS(N647*$AB$1)-G647*COS($AB$1*M647)*SIN($AB$1*N647)-H647*SIN($AB$1*M647)</f>
        <v>0</v>
      </c>
      <c r="W647">
        <f t="shared" si="19"/>
        <v>0</v>
      </c>
    </row>
    <row r="648" spans="1:23">
      <c r="A648" t="s">
        <v>2564</v>
      </c>
      <c r="B648" t="s">
        <v>1100</v>
      </c>
      <c r="C648" t="s">
        <v>1101</v>
      </c>
      <c r="I648" t="s">
        <v>1795</v>
      </c>
      <c r="J648" s="36">
        <v>0.12</v>
      </c>
      <c r="K648" s="5" t="str">
        <f>RIGHTB(B648,1)</f>
        <v>N</v>
      </c>
      <c r="L648" s="5" t="str">
        <f>RIGHTB(C648,1)</f>
        <v>E</v>
      </c>
      <c r="M648" s="6" t="str">
        <f>IF(AND(K648="S",LEN(B648)&gt;4),-LEFT(B648,4),IF(AND(K648="S",LEN(B648)=4),-LEFT(B648,3),IF(AND(K648="N",LEN(B648)=4),LEFT(B648,3),LEFT(B648,4))))</f>
        <v>52.7</v>
      </c>
      <c r="N648" s="6" t="str">
        <f>IF(AND(L648="W",LEN(C648)=6),-LEFT(C648,5), IF(AND(L648="W",LEN(C648)=5),-LEFT(C648,4), IF(AND(L648="W",LEN(C648)=4), -LEFT(C648,3), IF(AND(L648="E", LEN(C648)=6),LEFT(C648,5), IF(AND(L648="E",LEN(C648)=5), LEFT(C648,4), IF(AND(L648="E",LEN(C648)=4),LEFT(C648,3) ))))))</f>
        <v>3.8</v>
      </c>
      <c r="O648">
        <f>(F648^2+G648^2+H648^2)^0.5</f>
        <v>0</v>
      </c>
      <c r="P648" t="e">
        <f>ATAN((R648^2+S648^2)^0.5/T648)/$AB$1</f>
        <v>#DIV/0!</v>
      </c>
      <c r="Q648" t="e">
        <f>ATAN2(R648,S648)/$AB$1+180</f>
        <v>#DIV/0!</v>
      </c>
      <c r="R648">
        <f>-F648*SIN(M648*$AB$1)*COS(N648*$AB$1)-G648*SIN($AB$1*M648)*SIN($AB$1*N648)+H648*COS($AB$1*M648)</f>
        <v>0</v>
      </c>
      <c r="S648">
        <f>-F648*SIN($AB$1*N648)+G648*COS($AB$1*N648)</f>
        <v>0</v>
      </c>
      <c r="T648">
        <f>-F648*COS($AB$1*M648)*COS(N648*$AB$1)-G648*COS($AB$1*M648)*SIN($AB$1*N648)-H648*SIN($AB$1*M648)</f>
        <v>0</v>
      </c>
      <c r="W648">
        <f t="shared" si="19"/>
        <v>0</v>
      </c>
    </row>
    <row r="649" spans="1:23">
      <c r="A649" t="s">
        <v>2476</v>
      </c>
      <c r="B649" t="s">
        <v>1043</v>
      </c>
      <c r="C649" t="s">
        <v>1022</v>
      </c>
      <c r="D649">
        <v>32</v>
      </c>
      <c r="I649" t="s">
        <v>1923</v>
      </c>
      <c r="J649" s="36">
        <v>0.12</v>
      </c>
      <c r="K649" s="5" t="str">
        <f>RIGHTB(B649,1)</f>
        <v>S</v>
      </c>
      <c r="L649" s="5" t="str">
        <f>RIGHTB(C649,1)</f>
        <v>E</v>
      </c>
      <c r="M649" s="6">
        <f>IF(AND(K649="S",LEN(B649)&gt;4),-LEFT(B649,4),IF(AND(K649="S",LEN(B649)=4),-LEFT(B649,3),IF(AND(K649="N",LEN(B649)=4),LEFT(B649,3),LEFT(B649,4))))</f>
        <v>-22.9</v>
      </c>
      <c r="N649" s="6" t="str">
        <f>IF(AND(L649="W",LEN(C649)=6),-LEFT(C649,5), IF(AND(L649="W",LEN(C649)=5),-LEFT(C649,4), IF(AND(L649="W",LEN(C649)=4), -LEFT(C649,3), IF(AND(L649="E", LEN(C649)=6),LEFT(C649,5), IF(AND(L649="E",LEN(C649)=5), LEFT(C649,4), IF(AND(L649="E",LEN(C649)=4),LEFT(C649,3) ))))))</f>
        <v>22.7</v>
      </c>
      <c r="O649">
        <f>(F649^2+G649^2+H649^2)^0.5</f>
        <v>0</v>
      </c>
      <c r="P649" t="e">
        <f>ATAN((R649^2+S649^2)^0.5/T649)/$AB$1</f>
        <v>#DIV/0!</v>
      </c>
      <c r="Q649" t="e">
        <f>ATAN2(R649,S649)/$AB$1+180</f>
        <v>#DIV/0!</v>
      </c>
      <c r="R649">
        <f>-F649*SIN(M649*$AB$1)*COS(N649*$AB$1)-G649*SIN($AB$1*M649)*SIN($AB$1*N649)+H649*COS($AB$1*M649)</f>
        <v>0</v>
      </c>
      <c r="S649">
        <f>-F649*SIN($AB$1*N649)+G649*COS($AB$1*N649)</f>
        <v>0</v>
      </c>
      <c r="T649">
        <f>-F649*COS($AB$1*M649)*COS(N649*$AB$1)-G649*COS($AB$1*M649)*SIN($AB$1*N649)-H649*SIN($AB$1*M649)</f>
        <v>0</v>
      </c>
      <c r="W649">
        <f t="shared" si="19"/>
        <v>0</v>
      </c>
    </row>
    <row r="650" spans="1:23">
      <c r="A650" t="s">
        <v>2443</v>
      </c>
      <c r="I650" t="s">
        <v>1923</v>
      </c>
      <c r="J650" s="36">
        <v>0.12</v>
      </c>
      <c r="K650" s="5" t="str">
        <f>RIGHTB(B650,1)</f>
        <v/>
      </c>
      <c r="L650" s="5" t="str">
        <f>RIGHTB(C650,1)</f>
        <v/>
      </c>
      <c r="M650" s="6" t="str">
        <f>IF(AND(K650="S",LEN(B650)&gt;4),-LEFT(B650,4),IF(AND(K650="S",LEN(B650)=4),-LEFT(B650,3),IF(AND(K650="N",LEN(B650)=4),LEFT(B650,3),LEFT(B650,4))))</f>
        <v/>
      </c>
      <c r="N650" s="6" t="b">
        <f>IF(AND(L650="W",LEN(C650)=6),-LEFT(C650,5), IF(AND(L650="W",LEN(C650)=5),-LEFT(C650,4), IF(AND(L650="W",LEN(C650)=4), -LEFT(C650,3), IF(AND(L650="E", LEN(C650)=6),LEFT(C650,5), IF(AND(L650="E",LEN(C650)=5), LEFT(C650,4), IF(AND(L650="E",LEN(C650)=4),LEFT(C650,3) ))))))</f>
        <v>0</v>
      </c>
      <c r="O650">
        <f>(F650^2+G650^2+H650^2)^0.5</f>
        <v>0</v>
      </c>
      <c r="P650" t="e">
        <f>ATAN((R650^2+S650^2)^0.5/T650)/$AB$1</f>
        <v>#VALUE!</v>
      </c>
      <c r="Q650" t="e">
        <f>ATAN2(R650,S650)/$AB$1+180</f>
        <v>#VALUE!</v>
      </c>
      <c r="R650" t="e">
        <f>-F650*SIN(M650*$AB$1)*COS(N650*$AB$1)-G650*SIN($AB$1*M650)*SIN($AB$1*N650)+H650*COS($AB$1*M650)</f>
        <v>#VALUE!</v>
      </c>
      <c r="S650">
        <f>-F650*SIN($AB$1*N650)+G650*COS($AB$1*N650)</f>
        <v>0</v>
      </c>
      <c r="T650" t="e">
        <f>-F650*COS($AB$1*M650)*COS(N650*$AB$1)-G650*COS($AB$1*M650)*SIN($AB$1*N650)-H650*SIN($AB$1*M650)</f>
        <v>#VALUE!</v>
      </c>
      <c r="W650">
        <f t="shared" si="19"/>
        <v>0</v>
      </c>
    </row>
    <row r="651" spans="1:23">
      <c r="A651" t="s">
        <v>2409</v>
      </c>
      <c r="I651" t="s">
        <v>1923</v>
      </c>
      <c r="J651" s="36">
        <v>0.12</v>
      </c>
      <c r="K651" s="5" t="str">
        <f>RIGHTB(B651,1)</f>
        <v/>
      </c>
      <c r="L651" s="5" t="str">
        <f>RIGHTB(C651,1)</f>
        <v/>
      </c>
      <c r="M651" s="6" t="str">
        <f>IF(AND(K651="S",LEN(B651)&gt;4),-LEFT(B651,4),IF(AND(K651="S",LEN(B651)=4),-LEFT(B651,3),IF(AND(K651="N",LEN(B651)=4),LEFT(B651,3),LEFT(B651,4))))</f>
        <v/>
      </c>
      <c r="N651" s="6" t="b">
        <f>IF(AND(L651="W",LEN(C651)=6),-LEFT(C651,5), IF(AND(L651="W",LEN(C651)=5),-LEFT(C651,4), IF(AND(L651="W",LEN(C651)=4), -LEFT(C651,3), IF(AND(L651="E", LEN(C651)=6),LEFT(C651,5), IF(AND(L651="E",LEN(C651)=5), LEFT(C651,4), IF(AND(L651="E",LEN(C651)=4),LEFT(C651,3) ))))))</f>
        <v>0</v>
      </c>
      <c r="O651">
        <f>(F651^2+G651^2+H651^2)^0.5</f>
        <v>0</v>
      </c>
      <c r="P651" t="e">
        <f>ATAN((R651^2+S651^2)^0.5/T651)/$AB$1</f>
        <v>#VALUE!</v>
      </c>
      <c r="Q651" t="e">
        <f>ATAN2(R651,S651)/$AB$1+180</f>
        <v>#VALUE!</v>
      </c>
      <c r="R651" t="e">
        <f>-F651*SIN(M651*$AB$1)*COS(N651*$AB$1)-G651*SIN($AB$1*M651)*SIN($AB$1*N651)+H651*COS($AB$1*M651)</f>
        <v>#VALUE!</v>
      </c>
      <c r="S651">
        <f>-F651*SIN($AB$1*N651)+G651*COS($AB$1*N651)</f>
        <v>0</v>
      </c>
      <c r="T651" t="e">
        <f>-F651*COS($AB$1*M651)*COS(N651*$AB$1)-G651*COS($AB$1*M651)*SIN($AB$1*N651)-H651*SIN($AB$1*M651)</f>
        <v>#VALUE!</v>
      </c>
      <c r="W651">
        <f t="shared" si="19"/>
        <v>0</v>
      </c>
    </row>
    <row r="652" spans="1:23">
      <c r="A652" t="s">
        <v>2327</v>
      </c>
      <c r="B652" t="s">
        <v>432</v>
      </c>
      <c r="C652" t="s">
        <v>433</v>
      </c>
      <c r="D652">
        <v>53</v>
      </c>
      <c r="I652" t="s">
        <v>1795</v>
      </c>
      <c r="J652" s="36">
        <v>0.12</v>
      </c>
      <c r="K652" s="5" t="str">
        <f>RIGHTB(B652,1)</f>
        <v>N</v>
      </c>
      <c r="L652" s="5" t="str">
        <f>RIGHTB(C652,1)</f>
        <v>E</v>
      </c>
      <c r="M652" s="6" t="str">
        <f>IF(AND(K652="S",LEN(B652)&gt;4),-LEFT(B652,4),IF(AND(K652="S",LEN(B652)=4),-LEFT(B652,3),IF(AND(K652="N",LEN(B652)=4),LEFT(B652,3),LEFT(B652,4))))</f>
        <v>44.4</v>
      </c>
      <c r="N652" s="6" t="str">
        <f>IF(AND(L652="W",LEN(C652)=6),-LEFT(C652,5), IF(AND(L652="W",LEN(C652)=5),-LEFT(C652,4), IF(AND(L652="W",LEN(C652)=4), -LEFT(C652,3), IF(AND(L652="E", LEN(C652)=6),LEFT(C652,5), IF(AND(L652="E",LEN(C652)=5), LEFT(C652,4), IF(AND(L652="E",LEN(C652)=4),LEFT(C652,3) ))))))</f>
        <v>116.5</v>
      </c>
      <c r="O652">
        <f>(F652^2+G652^2+H652^2)^0.5</f>
        <v>0</v>
      </c>
      <c r="P652" t="e">
        <f>ATAN((R652^2+S652^2)^0.5/T652)/$AB$1</f>
        <v>#DIV/0!</v>
      </c>
      <c r="Q652" t="e">
        <f>ATAN2(R652,S652)/$AB$1+180</f>
        <v>#DIV/0!</v>
      </c>
      <c r="R652">
        <f>-F652*SIN(M652*$AB$1)*COS(N652*$AB$1)-G652*SIN($AB$1*M652)*SIN($AB$1*N652)+H652*COS($AB$1*M652)</f>
        <v>0</v>
      </c>
      <c r="S652">
        <f>-F652*SIN($AB$1*N652)+G652*COS($AB$1*N652)</f>
        <v>0</v>
      </c>
      <c r="T652">
        <f>-F652*COS($AB$1*M652)*COS(N652*$AB$1)-G652*COS($AB$1*M652)*SIN($AB$1*N652)-H652*SIN($AB$1*M652)</f>
        <v>0</v>
      </c>
      <c r="W652">
        <f t="shared" si="19"/>
        <v>0</v>
      </c>
    </row>
    <row r="653" spans="1:23">
      <c r="A653" t="s">
        <v>1635</v>
      </c>
      <c r="B653" t="s">
        <v>368</v>
      </c>
      <c r="C653" t="s">
        <v>369</v>
      </c>
      <c r="D653">
        <v>36.1</v>
      </c>
      <c r="E653">
        <v>9.8000000000000007</v>
      </c>
      <c r="F653">
        <v>2.8</v>
      </c>
      <c r="G653">
        <v>1.7</v>
      </c>
      <c r="H653">
        <v>-9.1999999999999993</v>
      </c>
      <c r="I653" t="s">
        <v>1795</v>
      </c>
      <c r="J653" s="36">
        <v>0.12</v>
      </c>
      <c r="K653" s="5" t="str">
        <f>RIGHTB(B653,1)</f>
        <v>N</v>
      </c>
      <c r="L653" s="5" t="str">
        <f>RIGHTB(C653,1)</f>
        <v>W</v>
      </c>
      <c r="M653" s="6" t="str">
        <f>IF(AND(K653="S",LEN(B653)&gt;4),-LEFT(B653,4),IF(AND(K653="S",LEN(B653)=4),-LEFT(B653,3),IF(AND(K653="N",LEN(B653)=4),LEFT(B653,3),LEFT(B653,4))))</f>
        <v>37.1</v>
      </c>
      <c r="N653" s="6">
        <f>IF(AND(L653="W",LEN(C653)=6),-LEFT(C653,5), IF(AND(L653="W",LEN(C653)=5),-LEFT(C653,4), IF(AND(L653="W",LEN(C653)=4), -LEFT(C653,3), IF(AND(L653="E", LEN(C653)=6),LEFT(C653,5), IF(AND(L653="E",LEN(C653)=5), LEFT(C653,4), IF(AND(L653="E",LEN(C653)=4),LEFT(C653,3) ))))))</f>
        <v>-115.7</v>
      </c>
      <c r="O653">
        <f>(F653^2+G653^2+H653^2)^0.5</f>
        <v>9.7657564991146479</v>
      </c>
      <c r="P653">
        <f>ATAN((R653^2+S653^2)^0.5/T653)/$AB$1</f>
        <v>37.576606967728956</v>
      </c>
      <c r="Q653">
        <f>ATAN2(R653,S653)/$AB$1+180</f>
        <v>342.5506229124382</v>
      </c>
      <c r="R653">
        <f>-F653*SIN(M653*$AB$1)*COS(N653*$AB$1)-G653*SIN($AB$1*M653)*SIN($AB$1*N653)+H653*COS($AB$1*M653)</f>
        <v>-5.6813169421894179</v>
      </c>
      <c r="S653">
        <f>-F653*SIN($AB$1*N653)+G653*COS($AB$1*N653)</f>
        <v>1.7857952160615262</v>
      </c>
      <c r="T653">
        <f>-F653*COS($AB$1*M653)*COS(N653*$AB$1)-G653*COS($AB$1*M653)*SIN($AB$1*N653)-H653*SIN($AB$1*M653)</f>
        <v>7.7397398695746382</v>
      </c>
      <c r="W653">
        <f t="shared" si="19"/>
        <v>1</v>
      </c>
    </row>
    <row r="654" spans="1:23">
      <c r="A654" t="s">
        <v>2270</v>
      </c>
      <c r="I654" t="s">
        <v>1837</v>
      </c>
      <c r="J654" s="36">
        <v>0.12</v>
      </c>
      <c r="K654" s="5" t="str">
        <f>RIGHTB(B654,1)</f>
        <v/>
      </c>
      <c r="L654" s="5" t="str">
        <f>RIGHTB(C654,1)</f>
        <v/>
      </c>
      <c r="M654" s="6" t="str">
        <f>IF(AND(K654="S",LEN(B654)&gt;4),-LEFT(B654,4),IF(AND(K654="S",LEN(B654)=4),-LEFT(B654,3),IF(AND(K654="N",LEN(B654)=4),LEFT(B654,3),LEFT(B654,4))))</f>
        <v/>
      </c>
      <c r="N654" s="6" t="b">
        <f>IF(AND(L654="W",LEN(C654)=6),-LEFT(C654,5), IF(AND(L654="W",LEN(C654)=5),-LEFT(C654,4), IF(AND(L654="W",LEN(C654)=4), -LEFT(C654,3), IF(AND(L654="E", LEN(C654)=6),LEFT(C654,5), IF(AND(L654="E",LEN(C654)=5), LEFT(C654,4), IF(AND(L654="E",LEN(C654)=4),LEFT(C654,3) ))))))</f>
        <v>0</v>
      </c>
      <c r="O654">
        <f>(F654^2+G654^2+H654^2)^0.5</f>
        <v>0</v>
      </c>
      <c r="P654" t="e">
        <f>ATAN((R654^2+S654^2)^0.5/T654)/$AB$1</f>
        <v>#VALUE!</v>
      </c>
      <c r="Q654" t="e">
        <f>ATAN2(R654,S654)/$AB$1+180</f>
        <v>#VALUE!</v>
      </c>
      <c r="R654" t="e">
        <f>-F654*SIN(M654*$AB$1)*COS(N654*$AB$1)-G654*SIN($AB$1*M654)*SIN($AB$1*N654)+H654*COS($AB$1*M654)</f>
        <v>#VALUE!</v>
      </c>
      <c r="S654">
        <f>-F654*SIN($AB$1*N654)+G654*COS($AB$1*N654)</f>
        <v>0</v>
      </c>
      <c r="T654" t="e">
        <f>-F654*COS($AB$1*M654)*COS(N654*$AB$1)-G654*COS($AB$1*M654)*SIN($AB$1*N654)-H654*SIN($AB$1*M654)</f>
        <v>#VALUE!</v>
      </c>
      <c r="W654">
        <f t="shared" si="19"/>
        <v>0</v>
      </c>
    </row>
    <row r="655" spans="1:23">
      <c r="A655" t="s">
        <v>1631</v>
      </c>
      <c r="B655" t="s">
        <v>343</v>
      </c>
      <c r="C655" t="s">
        <v>344</v>
      </c>
      <c r="D655">
        <v>21.1</v>
      </c>
      <c r="E655">
        <v>24.1</v>
      </c>
      <c r="F655">
        <v>-13.4</v>
      </c>
      <c r="G655">
        <v>18</v>
      </c>
      <c r="H655">
        <v>8.8000000000000007</v>
      </c>
      <c r="I655" t="s">
        <v>1923</v>
      </c>
      <c r="J655" s="36">
        <v>0.12</v>
      </c>
      <c r="K655" s="5" t="str">
        <f>RIGHTB(B655,1)</f>
        <v>S</v>
      </c>
      <c r="L655" s="5" t="str">
        <f>RIGHTB(C655,1)</f>
        <v>W</v>
      </c>
      <c r="M655" s="6">
        <f>IF(AND(K655="S",LEN(B655)&gt;4),-LEFT(B655,4),IF(AND(K655="S",LEN(B655)=4),-LEFT(B655,3),IF(AND(K655="N",LEN(B655)=4),LEFT(B655,3),LEFT(B655,4))))</f>
        <v>-68.900000000000006</v>
      </c>
      <c r="N655" s="6">
        <f>IF(AND(L655="W",LEN(C655)=6),-LEFT(C655,5), IF(AND(L655="W",LEN(C655)=5),-LEFT(C655,4), IF(AND(L655="W",LEN(C655)=4), -LEFT(C655,3), IF(AND(L655="E", LEN(C655)=6),LEFT(C655,5), IF(AND(L655="E",LEN(C655)=5), LEFT(C655,4), IF(AND(L655="E",LEN(C655)=4),LEFT(C655,3) ))))))</f>
        <v>-102</v>
      </c>
      <c r="O655">
        <f>(F655^2+G655^2+H655^2)^0.5</f>
        <v>24.103941586387901</v>
      </c>
      <c r="P655">
        <f>ATAN((R655^2+S655^2)^0.5/T655)/$AB$1</f>
        <v>55.808767109905574</v>
      </c>
      <c r="Q655">
        <f>ATAN2(R655,S655)/$AB$1+180</f>
        <v>57.682683031658797</v>
      </c>
      <c r="R655">
        <f>-F655*SIN(M655*$AB$1)*COS(N655*$AB$1)-G655*SIN($AB$1*M655)*SIN($AB$1*N655)+H655*COS($AB$1*M655)</f>
        <v>-10.658996711028376</v>
      </c>
      <c r="S655">
        <f>-F655*SIN($AB$1*N655)+G655*COS($AB$1*N655)</f>
        <v>-16.849588283798546</v>
      </c>
      <c r="T655">
        <f>-F655*COS($AB$1*M655)*COS(N655*$AB$1)-G655*COS($AB$1*M655)*SIN($AB$1*N655)-H655*SIN($AB$1*M655)</f>
        <v>13.545374257685355</v>
      </c>
      <c r="W655">
        <f t="shared" si="19"/>
        <v>1</v>
      </c>
    </row>
    <row r="656" spans="1:23">
      <c r="A656" t="s">
        <v>2203</v>
      </c>
      <c r="B656" t="s">
        <v>190</v>
      </c>
      <c r="C656" t="s">
        <v>2204</v>
      </c>
      <c r="I656" t="s">
        <v>1795</v>
      </c>
      <c r="J656" s="36">
        <v>0.12</v>
      </c>
      <c r="K656" s="5" t="str">
        <f>RIGHTB(B656,1)</f>
        <v>S</v>
      </c>
      <c r="L656" s="5" t="str">
        <f>RIGHTB(C656,1)</f>
        <v>E</v>
      </c>
      <c r="M656" s="6">
        <f>IF(AND(K656="S",LEN(B656)&gt;4),-LEFT(B656,4),IF(AND(K656="S",LEN(B656)=4),-LEFT(B656,3),IF(AND(K656="N",LEN(B656)=4),LEFT(B656,3),LEFT(B656,4))))</f>
        <v>-21.5</v>
      </c>
      <c r="N656" s="6" t="str">
        <f>IF(AND(L656="W",LEN(C656)=6),-LEFT(C656,5), IF(AND(L656="W",LEN(C656)=5),-LEFT(C656,4), IF(AND(L656="W",LEN(C656)=4), -LEFT(C656,3), IF(AND(L656="E", LEN(C656)=6),LEFT(C656,5), IF(AND(L656="E",LEN(C656)=5), LEFT(C656,4), IF(AND(L656="E",LEN(C656)=4),LEFT(C656,3) ))))))</f>
        <v>46.6</v>
      </c>
      <c r="O656">
        <f>(F656^2+G656^2+H656^2)^0.5</f>
        <v>0</v>
      </c>
      <c r="P656" t="e">
        <f>ATAN((R656^2+S656^2)^0.5/T656)/$AB$1</f>
        <v>#DIV/0!</v>
      </c>
      <c r="Q656" t="e">
        <f>ATAN2(R656,S656)/$AB$1+180</f>
        <v>#DIV/0!</v>
      </c>
      <c r="R656">
        <f>-F656*SIN(M656*$AB$1)*COS(N656*$AB$1)-G656*SIN($AB$1*M656)*SIN($AB$1*N656)+H656*COS($AB$1*M656)</f>
        <v>0</v>
      </c>
      <c r="S656">
        <f>-F656*SIN($AB$1*N656)+G656*COS($AB$1*N656)</f>
        <v>0</v>
      </c>
      <c r="T656">
        <f>-F656*COS($AB$1*M656)*COS(N656*$AB$1)-G656*COS($AB$1*M656)*SIN($AB$1*N656)-H656*SIN($AB$1*M656)</f>
        <v>0</v>
      </c>
      <c r="W656">
        <f t="shared" si="19"/>
        <v>0</v>
      </c>
    </row>
    <row r="657" spans="1:23">
      <c r="A657" t="s">
        <v>2159</v>
      </c>
      <c r="I657" t="s">
        <v>1923</v>
      </c>
      <c r="J657" s="36">
        <v>0.12</v>
      </c>
      <c r="K657" s="5" t="str">
        <f>RIGHTB(B657,1)</f>
        <v/>
      </c>
      <c r="L657" s="5" t="str">
        <f>RIGHTB(C657,1)</f>
        <v/>
      </c>
      <c r="M657" s="6" t="str">
        <f>IF(AND(K657="S",LEN(B657)&gt;4),-LEFT(B657,4),IF(AND(K657="S",LEN(B657)=4),-LEFT(B657,3),IF(AND(K657="N",LEN(B657)=4),LEFT(B657,3),LEFT(B657,4))))</f>
        <v/>
      </c>
      <c r="N657" s="6" t="b">
        <f>IF(AND(L657="W",LEN(C657)=6),-LEFT(C657,5), IF(AND(L657="W",LEN(C657)=5),-LEFT(C657,4), IF(AND(L657="W",LEN(C657)=4), -LEFT(C657,3), IF(AND(L657="E", LEN(C657)=6),LEFT(C657,5), IF(AND(L657="E",LEN(C657)=5), LEFT(C657,4), IF(AND(L657="E",LEN(C657)=4),LEFT(C657,3) ))))))</f>
        <v>0</v>
      </c>
      <c r="O657">
        <f>(F657^2+G657^2+H657^2)^0.5</f>
        <v>0</v>
      </c>
      <c r="P657" t="e">
        <f>ATAN((R657^2+S657^2)^0.5/T657)/$AB$1</f>
        <v>#VALUE!</v>
      </c>
      <c r="Q657" t="e">
        <f>ATAN2(R657,S657)/$AB$1+180</f>
        <v>#VALUE!</v>
      </c>
      <c r="R657" t="e">
        <f>-F657*SIN(M657*$AB$1)*COS(N657*$AB$1)-G657*SIN($AB$1*M657)*SIN($AB$1*N657)+H657*COS($AB$1*M657)</f>
        <v>#VALUE!</v>
      </c>
      <c r="S657">
        <f>-F657*SIN($AB$1*N657)+G657*COS($AB$1*N657)</f>
        <v>0</v>
      </c>
      <c r="T657" t="e">
        <f>-F657*COS($AB$1*M657)*COS(N657*$AB$1)-G657*COS($AB$1*M657)*SIN($AB$1*N657)-H657*SIN($AB$1*M657)</f>
        <v>#VALUE!</v>
      </c>
      <c r="W657">
        <f t="shared" si="19"/>
        <v>0</v>
      </c>
    </row>
    <row r="658" spans="1:23">
      <c r="A658" t="s">
        <v>2154</v>
      </c>
      <c r="B658" t="s">
        <v>196</v>
      </c>
      <c r="C658" t="s">
        <v>197</v>
      </c>
      <c r="I658" t="s">
        <v>1795</v>
      </c>
      <c r="J658" s="36">
        <v>0.12</v>
      </c>
      <c r="K658" s="5" t="str">
        <f>RIGHTB(B658,1)</f>
        <v>S</v>
      </c>
      <c r="L658" s="5" t="str">
        <f>RIGHTB(C658,1)</f>
        <v>W</v>
      </c>
      <c r="M658" s="6">
        <f>IF(AND(K658="S",LEN(B658)&gt;4),-LEFT(B658,4),IF(AND(K658="S",LEN(B658)=4),-LEFT(B658,3),IF(AND(K658="N",LEN(B658)=4),LEFT(B658,3),LEFT(B658,4))))</f>
        <v>-26.4</v>
      </c>
      <c r="N658" s="6">
        <f>IF(AND(L658="W",LEN(C658)=6),-LEFT(C658,5), IF(AND(L658="W",LEN(C658)=5),-LEFT(C658,4), IF(AND(L658="W",LEN(C658)=4), -LEFT(C658,3), IF(AND(L658="E", LEN(C658)=6),LEFT(C658,5), IF(AND(L658="E",LEN(C658)=5), LEFT(C658,4), IF(AND(L658="E",LEN(C658)=4),LEFT(C658,3) ))))))</f>
        <v>-78.400000000000006</v>
      </c>
      <c r="O658">
        <f>(F658^2+G658^2+H658^2)^0.5</f>
        <v>0</v>
      </c>
      <c r="P658" t="e">
        <f>ATAN((R658^2+S658^2)^0.5/T658)/$AB$1</f>
        <v>#DIV/0!</v>
      </c>
      <c r="Q658" t="e">
        <f>ATAN2(R658,S658)/$AB$1+180</f>
        <v>#DIV/0!</v>
      </c>
      <c r="R658">
        <f>-F658*SIN(M658*$AB$1)*COS(N658*$AB$1)-G658*SIN($AB$1*M658)*SIN($AB$1*N658)+H658*COS($AB$1*M658)</f>
        <v>0</v>
      </c>
      <c r="S658">
        <f>-F658*SIN($AB$1*N658)+G658*COS($AB$1*N658)</f>
        <v>0</v>
      </c>
      <c r="T658">
        <f>-F658*COS($AB$1*M658)*COS(N658*$AB$1)-G658*COS($AB$1*M658)*SIN($AB$1*N658)-H658*SIN($AB$1*M658)</f>
        <v>0</v>
      </c>
      <c r="W658">
        <f t="shared" si="19"/>
        <v>0</v>
      </c>
    </row>
    <row r="659" spans="1:23">
      <c r="A659" t="s">
        <v>2125</v>
      </c>
      <c r="B659" t="s">
        <v>152</v>
      </c>
      <c r="C659" t="s">
        <v>153</v>
      </c>
      <c r="D659">
        <v>27.2</v>
      </c>
      <c r="I659" t="s">
        <v>1837</v>
      </c>
      <c r="J659" s="36">
        <v>0.12</v>
      </c>
      <c r="K659" s="5" t="str">
        <f>RIGHTB(B659,1)</f>
        <v>N</v>
      </c>
      <c r="L659" s="5" t="str">
        <f>RIGHTB(C659,1)</f>
        <v>E</v>
      </c>
      <c r="M659" s="6" t="str">
        <f>IF(AND(K659="S",LEN(B659)&gt;4),-LEFT(B659,4),IF(AND(K659="S",LEN(B659)=4),-LEFT(B659,3),IF(AND(K659="N",LEN(B659)=4),LEFT(B659,3),LEFT(B659,4))))</f>
        <v>63.1</v>
      </c>
      <c r="N659" s="6" t="str">
        <f>IF(AND(L659="W",LEN(C659)=6),-LEFT(C659,5), IF(AND(L659="W",LEN(C659)=5),-LEFT(C659,4), IF(AND(L659="W",LEN(C659)=4), -LEFT(C659,3), IF(AND(L659="E", LEN(C659)=6),LEFT(C659,5), IF(AND(L659="E",LEN(C659)=5), LEFT(C659,4), IF(AND(L659="E",LEN(C659)=4),LEFT(C659,3) ))))))</f>
        <v>172.3</v>
      </c>
      <c r="O659">
        <f>(F659^2+G659^2+H659^2)^0.5</f>
        <v>0</v>
      </c>
      <c r="P659" t="e">
        <f>ATAN((R659^2+S659^2)^0.5/T659)/$AB$1</f>
        <v>#DIV/0!</v>
      </c>
      <c r="Q659" t="e">
        <f>ATAN2(R659,S659)/$AB$1+180</f>
        <v>#DIV/0!</v>
      </c>
      <c r="R659">
        <f>-F659*SIN(M659*$AB$1)*COS(N659*$AB$1)-G659*SIN($AB$1*M659)*SIN($AB$1*N659)+H659*COS($AB$1*M659)</f>
        <v>0</v>
      </c>
      <c r="S659">
        <f>-F659*SIN($AB$1*N659)+G659*COS($AB$1*N659)</f>
        <v>0</v>
      </c>
      <c r="T659">
        <f>-F659*COS($AB$1*M659)*COS(N659*$AB$1)-G659*COS($AB$1*M659)*SIN($AB$1*N659)-H659*SIN($AB$1*M659)</f>
        <v>0</v>
      </c>
      <c r="W659">
        <f t="shared" si="19"/>
        <v>0</v>
      </c>
    </row>
    <row r="660" spans="1:23">
      <c r="A660" t="s">
        <v>2091</v>
      </c>
      <c r="B660" t="s">
        <v>86</v>
      </c>
      <c r="C660" t="s">
        <v>87</v>
      </c>
      <c r="D660">
        <v>28.9</v>
      </c>
      <c r="I660" t="s">
        <v>1837</v>
      </c>
      <c r="J660" s="36">
        <v>0.12</v>
      </c>
      <c r="K660" s="5" t="str">
        <f>RIGHTB(B660,1)</f>
        <v>S</v>
      </c>
      <c r="L660" s="5" t="str">
        <f>RIGHTB(C660,1)</f>
        <v>E</v>
      </c>
      <c r="M660" s="6">
        <f>IF(AND(K660="S",LEN(B660)&gt;4),-LEFT(B660,4),IF(AND(K660="S",LEN(B660)=4),-LEFT(B660,3),IF(AND(K660="N",LEN(B660)=4),LEFT(B660,3),LEFT(B660,4))))</f>
        <v>-65.599999999999994</v>
      </c>
      <c r="N660" s="6" t="str">
        <f>IF(AND(L660="W",LEN(C660)=6),-LEFT(C660,5), IF(AND(L660="W",LEN(C660)=5),-LEFT(C660,4), IF(AND(L660="W",LEN(C660)=4), -LEFT(C660,3), IF(AND(L660="E", LEN(C660)=6),LEFT(C660,5), IF(AND(L660="E",LEN(C660)=5), LEFT(C660,4), IF(AND(L660="E",LEN(C660)=4),LEFT(C660,3) ))))))</f>
        <v>138.4</v>
      </c>
      <c r="O660">
        <f>(F660^2+G660^2+H660^2)^0.5</f>
        <v>0</v>
      </c>
      <c r="P660" t="e">
        <f>ATAN((R660^2+S660^2)^0.5/T660)/$AB$1</f>
        <v>#DIV/0!</v>
      </c>
      <c r="Q660" t="e">
        <f>ATAN2(R660,S660)/$AB$1+180</f>
        <v>#DIV/0!</v>
      </c>
      <c r="R660">
        <f>-F660*SIN(M660*$AB$1)*COS(N660*$AB$1)-G660*SIN($AB$1*M660)*SIN($AB$1*N660)+H660*COS($AB$1*M660)</f>
        <v>0</v>
      </c>
      <c r="S660">
        <f>-F660*SIN($AB$1*N660)+G660*COS($AB$1*N660)</f>
        <v>0</v>
      </c>
      <c r="T660">
        <f>-F660*COS($AB$1*M660)*COS(N660*$AB$1)-G660*COS($AB$1*M660)*SIN($AB$1*N660)-H660*SIN($AB$1*M660)</f>
        <v>0</v>
      </c>
      <c r="W660">
        <f t="shared" si="19"/>
        <v>0</v>
      </c>
    </row>
    <row r="661" spans="1:23">
      <c r="A661" t="s">
        <v>2054</v>
      </c>
      <c r="B661" t="s">
        <v>45</v>
      </c>
      <c r="C661" t="s">
        <v>933</v>
      </c>
      <c r="I661" t="s">
        <v>1837</v>
      </c>
      <c r="J661" s="36">
        <v>0.12</v>
      </c>
      <c r="K661" s="5" t="str">
        <f>RIGHTB(B661,1)</f>
        <v>N</v>
      </c>
      <c r="L661" s="5" t="str">
        <f>RIGHTB(C661,1)</f>
        <v>W</v>
      </c>
      <c r="M661" s="6" t="str">
        <f>IF(AND(K661="S",LEN(B661)&gt;4),-LEFT(B661,4),IF(AND(K661="S",LEN(B661)=4),-LEFT(B661,3),IF(AND(K661="N",LEN(B661)=4),LEFT(B661,3),LEFT(B661,4))))</f>
        <v>3.2</v>
      </c>
      <c r="N661" s="6">
        <f>IF(AND(L661="W",LEN(C661)=6),-LEFT(C661,5), IF(AND(L661="W",LEN(C661)=5),-LEFT(C661,4), IF(AND(L661="W",LEN(C661)=4), -LEFT(C661,3), IF(AND(L661="E", LEN(C661)=6),LEFT(C661,5), IF(AND(L661="E",LEN(C661)=5), LEFT(C661,4), IF(AND(L661="E",LEN(C661)=4),LEFT(C661,3) ))))))</f>
        <v>-45.4</v>
      </c>
      <c r="O661">
        <f>(F661^2+G661^2+H661^2)^0.5</f>
        <v>0</v>
      </c>
      <c r="P661" t="e">
        <f>ATAN((R661^2+S661^2)^0.5/T661)/$AB$1</f>
        <v>#DIV/0!</v>
      </c>
      <c r="Q661" t="e">
        <f>ATAN2(R661,S661)/$AB$1+180</f>
        <v>#DIV/0!</v>
      </c>
      <c r="R661">
        <f>-F661*SIN(M661*$AB$1)*COS(N661*$AB$1)-G661*SIN($AB$1*M661)*SIN($AB$1*N661)+H661*COS($AB$1*M661)</f>
        <v>0</v>
      </c>
      <c r="S661">
        <f>-F661*SIN($AB$1*N661)+G661*COS($AB$1*N661)</f>
        <v>0</v>
      </c>
      <c r="T661">
        <f>-F661*COS($AB$1*M661)*COS(N661*$AB$1)-G661*COS($AB$1*M661)*SIN($AB$1*N661)-H661*SIN($AB$1*M661)</f>
        <v>0</v>
      </c>
      <c r="W661">
        <f t="shared" si="19"/>
        <v>0</v>
      </c>
    </row>
    <row r="662" spans="1:23">
      <c r="A662" t="s">
        <v>2052</v>
      </c>
      <c r="B662" t="s">
        <v>929</v>
      </c>
      <c r="C662" t="s">
        <v>930</v>
      </c>
      <c r="I662" t="s">
        <v>1923</v>
      </c>
      <c r="J662" s="36">
        <v>0.12</v>
      </c>
      <c r="K662" s="5" t="str">
        <f>RIGHTB(B662,1)</f>
        <v>N</v>
      </c>
      <c r="L662" s="5" t="str">
        <f>RIGHTB(C662,1)</f>
        <v>W</v>
      </c>
      <c r="M662" s="6" t="str">
        <f>IF(AND(K662="S",LEN(B662)&gt;4),-LEFT(B662,4),IF(AND(K662="S",LEN(B662)=4),-LEFT(B662,3),IF(AND(K662="N",LEN(B662)=4),LEFT(B662,3),LEFT(B662,4))))</f>
        <v>22.7</v>
      </c>
      <c r="N662" s="6">
        <f>IF(AND(L662="W",LEN(C662)=6),-LEFT(C662,5), IF(AND(L662="W",LEN(C662)=5),-LEFT(C662,4), IF(AND(L662="W",LEN(C662)=4), -LEFT(C662,3), IF(AND(L662="E", LEN(C662)=6),LEFT(C662,5), IF(AND(L662="E",LEN(C662)=5), LEFT(C662,4), IF(AND(L662="E",LEN(C662)=4),LEFT(C662,3) ))))))</f>
        <v>-150</v>
      </c>
      <c r="O662">
        <f>(F662^2+G662^2+H662^2)^0.5</f>
        <v>0</v>
      </c>
      <c r="P662" t="e">
        <f>ATAN((R662^2+S662^2)^0.5/T662)/$AB$1</f>
        <v>#DIV/0!</v>
      </c>
      <c r="Q662" t="e">
        <f>ATAN2(R662,S662)/$AB$1+180</f>
        <v>#DIV/0!</v>
      </c>
      <c r="R662">
        <f>-F662*SIN(M662*$AB$1)*COS(N662*$AB$1)-G662*SIN($AB$1*M662)*SIN($AB$1*N662)+H662*COS($AB$1*M662)</f>
        <v>0</v>
      </c>
      <c r="S662">
        <f>-F662*SIN($AB$1*N662)+G662*COS($AB$1*N662)</f>
        <v>0</v>
      </c>
      <c r="T662">
        <f>-F662*COS($AB$1*M662)*COS(N662*$AB$1)-G662*COS($AB$1*M662)*SIN($AB$1*N662)-H662*SIN($AB$1*M662)</f>
        <v>0</v>
      </c>
      <c r="W662">
        <f t="shared" si="19"/>
        <v>0</v>
      </c>
    </row>
    <row r="663" spans="1:23">
      <c r="A663" t="s">
        <v>2048</v>
      </c>
      <c r="B663" t="s">
        <v>923</v>
      </c>
      <c r="C663" t="s">
        <v>924</v>
      </c>
      <c r="I663" t="s">
        <v>1837</v>
      </c>
      <c r="J663" s="36">
        <v>0.12</v>
      </c>
      <c r="K663" s="5" t="str">
        <f>RIGHTB(B663,1)</f>
        <v>N</v>
      </c>
      <c r="L663" s="5" t="str">
        <f>RIGHTB(C663,1)</f>
        <v>W</v>
      </c>
      <c r="M663" s="6" t="str">
        <f>IF(AND(K663="S",LEN(B663)&gt;4),-LEFT(B663,4),IF(AND(K663="S",LEN(B663)=4),-LEFT(B663,3),IF(AND(K663="N",LEN(B663)=4),LEFT(B663,3),LEFT(B663,4))))</f>
        <v>22.2</v>
      </c>
      <c r="N663" s="6">
        <f>IF(AND(L663="W",LEN(C663)=6),-LEFT(C663,5), IF(AND(L663="W",LEN(C663)=5),-LEFT(C663,4), IF(AND(L663="W",LEN(C663)=4), -LEFT(C663,3), IF(AND(L663="E", LEN(C663)=6),LEFT(C663,5), IF(AND(L663="E",LEN(C663)=5), LEFT(C663,4), IF(AND(L663="E",LEN(C663)=4),LEFT(C663,3) ))))))</f>
        <v>-132.9</v>
      </c>
      <c r="O663">
        <f>(F663^2+G663^2+H663^2)^0.5</f>
        <v>0</v>
      </c>
      <c r="P663" t="e">
        <f>ATAN((R663^2+S663^2)^0.5/T663)/$AB$1</f>
        <v>#DIV/0!</v>
      </c>
      <c r="Q663" t="e">
        <f>ATAN2(R663,S663)/$AB$1+180</f>
        <v>#DIV/0!</v>
      </c>
      <c r="R663">
        <f>-F663*SIN(M663*$AB$1)*COS(N663*$AB$1)-G663*SIN($AB$1*M663)*SIN($AB$1*N663)+H663*COS($AB$1*M663)</f>
        <v>0</v>
      </c>
      <c r="S663">
        <f>-F663*SIN($AB$1*N663)+G663*COS($AB$1*N663)</f>
        <v>0</v>
      </c>
      <c r="T663">
        <f>-F663*COS($AB$1*M663)*COS(N663*$AB$1)-G663*COS($AB$1*M663)*SIN($AB$1*N663)-H663*SIN($AB$1*M663)</f>
        <v>0</v>
      </c>
      <c r="W663">
        <f t="shared" si="19"/>
        <v>0</v>
      </c>
    </row>
    <row r="664" spans="1:23">
      <c r="A664" t="s">
        <v>2019</v>
      </c>
      <c r="B664" t="s">
        <v>187</v>
      </c>
      <c r="C664" t="s">
        <v>908</v>
      </c>
      <c r="D664">
        <v>32.4</v>
      </c>
      <c r="I664" t="s">
        <v>1795</v>
      </c>
      <c r="J664" s="36">
        <v>0.12</v>
      </c>
      <c r="K664" s="5" t="str">
        <f>RIGHTB(B664,1)</f>
        <v>N</v>
      </c>
      <c r="L664" s="5" t="str">
        <f>RIGHTB(C664,1)</f>
        <v>E</v>
      </c>
      <c r="M664" s="6" t="str">
        <f>IF(AND(K664="S",LEN(B664)&gt;4),-LEFT(B664,4),IF(AND(K664="S",LEN(B664)=4),-LEFT(B664,3),IF(AND(K664="N",LEN(B664)=4),LEFT(B664,3),LEFT(B664,4))))</f>
        <v>1.0</v>
      </c>
      <c r="N664" s="6" t="str">
        <f>IF(AND(L664="W",LEN(C664)=6),-LEFT(C664,5), IF(AND(L664="W",LEN(C664)=5),-LEFT(C664,4), IF(AND(L664="W",LEN(C664)=4), -LEFT(C664,3), IF(AND(L664="E", LEN(C664)=6),LEFT(C664,5), IF(AND(L664="E",LEN(C664)=5), LEFT(C664,4), IF(AND(L664="E",LEN(C664)=4),LEFT(C664,3) ))))))</f>
        <v>172.6</v>
      </c>
      <c r="O664">
        <f>(F664^2+G664^2+H664^2)^0.5</f>
        <v>0</v>
      </c>
      <c r="P664" t="e">
        <f>ATAN((R664^2+S664^2)^0.5/T664)/$AB$1</f>
        <v>#DIV/0!</v>
      </c>
      <c r="Q664" t="e">
        <f>ATAN2(R664,S664)/$AB$1+180</f>
        <v>#DIV/0!</v>
      </c>
      <c r="R664">
        <f>-F664*SIN(M664*$AB$1)*COS(N664*$AB$1)-G664*SIN($AB$1*M664)*SIN($AB$1*N664)+H664*COS($AB$1*M664)</f>
        <v>0</v>
      </c>
      <c r="S664">
        <f>-F664*SIN($AB$1*N664)+G664*COS($AB$1*N664)</f>
        <v>0</v>
      </c>
      <c r="T664">
        <f>-F664*COS($AB$1*M664)*COS(N664*$AB$1)-G664*COS($AB$1*M664)*SIN($AB$1*N664)-H664*SIN($AB$1*M664)</f>
        <v>0</v>
      </c>
      <c r="W664">
        <f t="shared" si="19"/>
        <v>0</v>
      </c>
    </row>
    <row r="665" spans="1:23">
      <c r="A665" t="s">
        <v>1998</v>
      </c>
      <c r="B665" t="s">
        <v>487</v>
      </c>
      <c r="C665" t="s">
        <v>488</v>
      </c>
      <c r="D665">
        <v>51.8</v>
      </c>
      <c r="E665">
        <v>11.8</v>
      </c>
      <c r="F665">
        <v>-1.3</v>
      </c>
      <c r="G665">
        <v>-5.0999999999999996</v>
      </c>
      <c r="H665">
        <v>10.6</v>
      </c>
      <c r="I665" t="s">
        <v>1795</v>
      </c>
      <c r="J665" s="36">
        <v>0.12</v>
      </c>
      <c r="K665" s="5" t="str">
        <f>RIGHTB(B665,1)</f>
        <v>S</v>
      </c>
      <c r="L665" s="5" t="str">
        <f>RIGHTB(C665,1)</f>
        <v>W</v>
      </c>
      <c r="M665" s="6">
        <f>IF(AND(K665="S",LEN(B665)&gt;4),-LEFT(B665,4),IF(AND(K665="S",LEN(B665)=4),-LEFT(B665,3),IF(AND(K665="N",LEN(B665)=4),LEFT(B665,3),LEFT(B665,4))))</f>
        <v>-51</v>
      </c>
      <c r="N665" s="6">
        <f>IF(AND(L665="W",LEN(C665)=6),-LEFT(C665,5), IF(AND(L665="W",LEN(C665)=5),-LEFT(C665,4), IF(AND(L665="W",LEN(C665)=4), -LEFT(C665,3), IF(AND(L665="E", LEN(C665)=6),LEFT(C665,5), IF(AND(L665="E",LEN(C665)=5), LEFT(C665,4), IF(AND(L665="E",LEN(C665)=4),LEFT(C665,3) ))))))</f>
        <v>-21.1</v>
      </c>
      <c r="O665">
        <f>(F665^2+G665^2+H665^2)^0.5</f>
        <v>11.83469475736489</v>
      </c>
      <c r="P665">
        <f>ATAN((R665^2+S665^2)^0.5/T665)/$AB$1</f>
        <v>48.47618260724564</v>
      </c>
      <c r="Q665">
        <f>ATAN2(R665,S665)/$AB$1+180</f>
        <v>143.85563027460637</v>
      </c>
      <c r="R665">
        <f>-F665*SIN(M665*$AB$1)*COS(N665*$AB$1)-G665*SIN($AB$1*M665)*SIN($AB$1*N665)+H665*COS($AB$1*M665)</f>
        <v>7.1550700863197845</v>
      </c>
      <c r="S665">
        <f>-F665*SIN($AB$1*N665)+G665*COS($AB$1*N665)</f>
        <v>-5.22605887817262</v>
      </c>
      <c r="T665">
        <f>-F665*COS($AB$1*M665)*COS(N665*$AB$1)-G665*COS($AB$1*M665)*SIN($AB$1*N665)-H665*SIN($AB$1*M665)</f>
        <v>7.8455898861541895</v>
      </c>
      <c r="W665">
        <f t="shared" si="19"/>
        <v>1</v>
      </c>
    </row>
    <row r="666" spans="1:23">
      <c r="A666" t="s">
        <v>1973</v>
      </c>
      <c r="B666" t="s">
        <v>635</v>
      </c>
      <c r="C666" t="s">
        <v>636</v>
      </c>
      <c r="D666">
        <v>44</v>
      </c>
      <c r="E666">
        <v>17.899999999999999</v>
      </c>
      <c r="F666">
        <v>-8.5</v>
      </c>
      <c r="G666">
        <v>-1.6</v>
      </c>
      <c r="H666">
        <v>-15.7</v>
      </c>
      <c r="I666" t="s">
        <v>1923</v>
      </c>
      <c r="J666" s="36">
        <v>0.12</v>
      </c>
      <c r="K666" s="5" t="str">
        <f>RIGHTB(B666,1)</f>
        <v>N</v>
      </c>
      <c r="L666" s="5" t="str">
        <f>RIGHTB(C666,1)</f>
        <v>E</v>
      </c>
      <c r="M666" s="6" t="str">
        <f>IF(AND(K666="S",LEN(B666)&gt;4),-LEFT(B666,4),IF(AND(K666="S",LEN(B666)=4),-LEFT(B666,3),IF(AND(K666="N",LEN(B666)=4),LEFT(B666,3),LEFT(B666,4))))</f>
        <v>32.3</v>
      </c>
      <c r="N666" s="6" t="str">
        <f>IF(AND(L666="W",LEN(C666)=6),-LEFT(C666,5), IF(AND(L666="W",LEN(C666)=5),-LEFT(C666,4), IF(AND(L666="W",LEN(C666)=4), -LEFT(C666,3), IF(AND(L666="E", LEN(C666)=6),LEFT(C666,5), IF(AND(L666="E",LEN(C666)=5), LEFT(C666,4), IF(AND(L666="E",LEN(C666)=4),LEFT(C666,3) ))))))</f>
        <v>67.2</v>
      </c>
      <c r="O666">
        <f>(F666^2+G666^2+H666^2)^0.5</f>
        <v>17.924843095547587</v>
      </c>
      <c r="P666">
        <f>ATAN((R666^2+S666^2)^0.5/T666)/$AB$1</f>
        <v>46.139241165455083</v>
      </c>
      <c r="Q666">
        <f>ATAN2(R666,S666)/$AB$1+180</f>
        <v>326.06067709773544</v>
      </c>
      <c r="R666">
        <f>-F666*SIN(M666*$AB$1)*COS(N666*$AB$1)-G666*SIN($AB$1*M666)*SIN($AB$1*N666)+H666*COS($AB$1*M666)</f>
        <v>-10.722357351876662</v>
      </c>
      <c r="S666">
        <f>-F666*SIN($AB$1*N666)+G666*COS($AB$1*N666)</f>
        <v>7.2158118500190245</v>
      </c>
      <c r="T666">
        <f>-F666*COS($AB$1*M666)*COS(N666*$AB$1)-G666*COS($AB$1*M666)*SIN($AB$1*N666)-H666*SIN($AB$1*M666)</f>
        <v>12.42027021299382</v>
      </c>
      <c r="W666">
        <f t="shared" si="19"/>
        <v>1</v>
      </c>
    </row>
    <row r="667" spans="1:23">
      <c r="A667" t="s">
        <v>1931</v>
      </c>
      <c r="B667" t="s">
        <v>578</v>
      </c>
      <c r="C667" t="s">
        <v>579</v>
      </c>
      <c r="D667">
        <v>33</v>
      </c>
      <c r="I667" t="s">
        <v>1923</v>
      </c>
      <c r="J667" s="36">
        <v>0.12</v>
      </c>
      <c r="K667" s="5" t="str">
        <f>RIGHTB(B667,1)</f>
        <v>S</v>
      </c>
      <c r="L667" s="5" t="str">
        <f>RIGHTB(C667,1)</f>
        <v>E</v>
      </c>
      <c r="M667" s="6">
        <f>IF(AND(K667="S",LEN(B667)&gt;4),-LEFT(B667,4),IF(AND(K667="S",LEN(B667)=4),-LEFT(B667,3),IF(AND(K667="N",LEN(B667)=4),LEFT(B667,3),LEFT(B667,4))))</f>
        <v>-26</v>
      </c>
      <c r="N667" s="6" t="str">
        <f>IF(AND(L667="W",LEN(C667)=6),-LEFT(C667,5), IF(AND(L667="W",LEN(C667)=5),-LEFT(C667,4), IF(AND(L667="W",LEN(C667)=4), -LEFT(C667,3), IF(AND(L667="E", LEN(C667)=6),LEFT(C667,5), IF(AND(L667="E",LEN(C667)=5), LEFT(C667,4), IF(AND(L667="E",LEN(C667)=4),LEFT(C667,3) ))))))</f>
        <v>32.4</v>
      </c>
      <c r="O667">
        <f>(F667^2+G667^2+H667^2)^0.5</f>
        <v>0</v>
      </c>
      <c r="P667" t="e">
        <f>ATAN((R667^2+S667^2)^0.5/T667)/$AB$1</f>
        <v>#DIV/0!</v>
      </c>
      <c r="Q667" t="e">
        <f>ATAN2(R667,S667)/$AB$1+180</f>
        <v>#DIV/0!</v>
      </c>
      <c r="R667">
        <f>-F667*SIN(M667*$AB$1)*COS(N667*$AB$1)-G667*SIN($AB$1*M667)*SIN($AB$1*N667)+H667*COS($AB$1*M667)</f>
        <v>0</v>
      </c>
      <c r="S667">
        <f>-F667*SIN($AB$1*N667)+G667*COS($AB$1*N667)</f>
        <v>0</v>
      </c>
      <c r="T667">
        <f>-F667*COS($AB$1*M667)*COS(N667*$AB$1)-G667*COS($AB$1*M667)*SIN($AB$1*N667)-H667*SIN($AB$1*M667)</f>
        <v>0</v>
      </c>
      <c r="W667">
        <f t="shared" si="19"/>
        <v>0</v>
      </c>
    </row>
    <row r="668" spans="1:23">
      <c r="A668" t="s">
        <v>1930</v>
      </c>
      <c r="B668" t="s">
        <v>576</v>
      </c>
      <c r="C668" t="s">
        <v>577</v>
      </c>
      <c r="D668">
        <v>33</v>
      </c>
      <c r="I668" t="s">
        <v>1923</v>
      </c>
      <c r="J668" s="36">
        <v>0.12</v>
      </c>
      <c r="K668" s="5" t="str">
        <f>RIGHTB(B668,1)</f>
        <v>S</v>
      </c>
      <c r="L668" s="5" t="str">
        <f>RIGHTB(C668,1)</f>
        <v>W</v>
      </c>
      <c r="M668" s="6">
        <f>IF(AND(K668="S",LEN(B668)&gt;4),-LEFT(B668,4),IF(AND(K668="S",LEN(B668)=4),-LEFT(B668,3),IF(AND(K668="N",LEN(B668)=4),LEFT(B668,3),LEFT(B668,4))))</f>
        <v>-49.6</v>
      </c>
      <c r="N668" s="6">
        <f>IF(AND(L668="W",LEN(C668)=6),-LEFT(C668,5), IF(AND(L668="W",LEN(C668)=5),-LEFT(C668,4), IF(AND(L668="W",LEN(C668)=4), -LEFT(C668,3), IF(AND(L668="E", LEN(C668)=6),LEFT(C668,5), IF(AND(L668="E",LEN(C668)=5), LEFT(C668,4), IF(AND(L668="E",LEN(C668)=4),LEFT(C668,3) ))))))</f>
        <v>-157.6</v>
      </c>
      <c r="O668">
        <f>(F668^2+G668^2+H668^2)^0.5</f>
        <v>0</v>
      </c>
      <c r="P668" t="e">
        <f>ATAN((R668^2+S668^2)^0.5/T668)/$AB$1</f>
        <v>#DIV/0!</v>
      </c>
      <c r="Q668" t="e">
        <f>ATAN2(R668,S668)/$AB$1+180</f>
        <v>#DIV/0!</v>
      </c>
      <c r="R668">
        <f>-F668*SIN(M668*$AB$1)*COS(N668*$AB$1)-G668*SIN($AB$1*M668)*SIN($AB$1*N668)+H668*COS($AB$1*M668)</f>
        <v>0</v>
      </c>
      <c r="S668">
        <f>-F668*SIN($AB$1*N668)+G668*COS($AB$1*N668)</f>
        <v>0</v>
      </c>
      <c r="T668">
        <f>-F668*COS($AB$1*M668)*COS(N668*$AB$1)-G668*COS($AB$1*M668)*SIN($AB$1*N668)-H668*SIN($AB$1*M668)</f>
        <v>0</v>
      </c>
      <c r="W668">
        <f t="shared" si="19"/>
        <v>0</v>
      </c>
    </row>
    <row r="669" spans="1:23">
      <c r="A669" t="s">
        <v>1922</v>
      </c>
      <c r="B669" t="s">
        <v>565</v>
      </c>
      <c r="C669" t="s">
        <v>566</v>
      </c>
      <c r="D669">
        <v>38</v>
      </c>
      <c r="E669">
        <v>17.2</v>
      </c>
      <c r="F669">
        <v>-0.4</v>
      </c>
      <c r="G669">
        <v>8.6999999999999993</v>
      </c>
      <c r="H669">
        <v>-14.8</v>
      </c>
      <c r="I669" t="s">
        <v>1923</v>
      </c>
      <c r="J669" s="36">
        <v>0.12</v>
      </c>
      <c r="K669" s="5" t="str">
        <f>RIGHTB(B669,1)</f>
        <v>S</v>
      </c>
      <c r="L669" s="5" t="str">
        <f>RIGHTB(C669,1)</f>
        <v>W</v>
      </c>
      <c r="M669" s="6">
        <f>IF(AND(K669="S",LEN(B669)&gt;4),-LEFT(B669,4),IF(AND(K669="S",LEN(B669)=4),-LEFT(B669,3),IF(AND(K669="N",LEN(B669)=4),LEFT(B669,3),LEFT(B669,4))))</f>
        <v>-6.6</v>
      </c>
      <c r="N669" s="6">
        <f>IF(AND(L669="W",LEN(C669)=6),-LEFT(C669,5), IF(AND(L669="W",LEN(C669)=5),-LEFT(C669,4), IF(AND(L669="W",LEN(C669)=4), -LEFT(C669,3), IF(AND(L669="E", LEN(C669)=6),LEFT(C669,5), IF(AND(L669="E",LEN(C669)=5), LEFT(C669,4), IF(AND(L669="E",LEN(C669)=4),LEFT(C669,3) ))))))</f>
        <v>-69.7</v>
      </c>
      <c r="O669">
        <f>(F669^2+G669^2+H669^2)^0.5</f>
        <v>17.172361514946044</v>
      </c>
      <c r="P669">
        <f>ATAN((R669^2+S669^2)^0.5/T669)/$AB$1</f>
        <v>67.605541565667551</v>
      </c>
      <c r="Q669">
        <f>ATAN2(R669,S669)/$AB$1+180</f>
        <v>350.41701119815707</v>
      </c>
      <c r="R669">
        <f>-F669*SIN(M669*$AB$1)*COS(N669*$AB$1)-G669*SIN($AB$1*M669)*SIN($AB$1*N669)+H669*COS($AB$1*M669)</f>
        <v>-15.655712299053064</v>
      </c>
      <c r="S669">
        <f>-F669*SIN($AB$1*N669)+G669*COS($AB$1*N669)</f>
        <v>2.6431845951311015</v>
      </c>
      <c r="T669">
        <f>-F669*COS($AB$1*M669)*COS(N669*$AB$1)-G669*COS($AB$1*M669)*SIN($AB$1*N669)-H669*SIN($AB$1*M669)</f>
        <v>6.5423426695137454</v>
      </c>
      <c r="W669">
        <f t="shared" si="19"/>
        <v>1</v>
      </c>
    </row>
    <row r="670" spans="1:23">
      <c r="A670" t="s">
        <v>1908</v>
      </c>
      <c r="B670" t="s">
        <v>543</v>
      </c>
      <c r="C670" t="s">
        <v>544</v>
      </c>
      <c r="D670">
        <v>26</v>
      </c>
      <c r="I670" t="s">
        <v>1795</v>
      </c>
      <c r="J670" s="36">
        <v>0.12</v>
      </c>
      <c r="K670" s="5" t="str">
        <f>RIGHTB(B670,1)</f>
        <v>S</v>
      </c>
      <c r="L670" s="5" t="str">
        <f>RIGHTB(C670,1)</f>
        <v>E</v>
      </c>
      <c r="M670" s="6">
        <f>IF(AND(K670="S",LEN(B670)&gt;4),-LEFT(B670,4),IF(AND(K670="S",LEN(B670)=4),-LEFT(B670,3),IF(AND(K670="N",LEN(B670)=4),LEFT(B670,3),LEFT(B670,4))))</f>
        <v>-39.5</v>
      </c>
      <c r="N670" s="6" t="str">
        <f>IF(AND(L670="W",LEN(C670)=6),-LEFT(C670,5), IF(AND(L670="W",LEN(C670)=5),-LEFT(C670,4), IF(AND(L670="W",LEN(C670)=4), -LEFT(C670,3), IF(AND(L670="E", LEN(C670)=6),LEFT(C670,5), IF(AND(L670="E",LEN(C670)=5), LEFT(C670,4), IF(AND(L670="E",LEN(C670)=4),LEFT(C670,3) ))))))</f>
        <v>12.8</v>
      </c>
      <c r="O670">
        <f>(F670^2+G670^2+H670^2)^0.5</f>
        <v>0</v>
      </c>
      <c r="P670" t="e">
        <f>ATAN((R670^2+S670^2)^0.5/T670)/$AB$1</f>
        <v>#DIV/0!</v>
      </c>
      <c r="Q670" t="e">
        <f>ATAN2(R670,S670)/$AB$1+180</f>
        <v>#DIV/0!</v>
      </c>
      <c r="R670">
        <f>-F670*SIN(M670*$AB$1)*COS(N670*$AB$1)-G670*SIN($AB$1*M670)*SIN($AB$1*N670)+H670*COS($AB$1*M670)</f>
        <v>0</v>
      </c>
      <c r="S670">
        <f>-F670*SIN($AB$1*N670)+G670*COS($AB$1*N670)</f>
        <v>0</v>
      </c>
      <c r="T670">
        <f>-F670*COS($AB$1*M670)*COS(N670*$AB$1)-G670*COS($AB$1*M670)*SIN($AB$1*N670)-H670*SIN($AB$1*M670)</f>
        <v>0</v>
      </c>
      <c r="W670">
        <f t="shared" si="19"/>
        <v>0</v>
      </c>
    </row>
    <row r="671" spans="1:23">
      <c r="A671" t="s">
        <v>1563</v>
      </c>
      <c r="B671" t="s">
        <v>684</v>
      </c>
      <c r="C671" t="s">
        <v>685</v>
      </c>
      <c r="D671">
        <v>28.2</v>
      </c>
      <c r="E671">
        <v>14.6</v>
      </c>
      <c r="F671">
        <v>7.1</v>
      </c>
      <c r="G671">
        <v>-4.5999999999999996</v>
      </c>
      <c r="H671">
        <v>11.9</v>
      </c>
      <c r="I671" t="s">
        <v>1795</v>
      </c>
      <c r="J671" s="36">
        <v>0.12</v>
      </c>
      <c r="K671" s="5" t="str">
        <f>RIGHTB(B671,1)</f>
        <v>S</v>
      </c>
      <c r="L671" s="5" t="str">
        <f>RIGHTB(C671,1)</f>
        <v>E</v>
      </c>
      <c r="M671" s="6">
        <f>IF(AND(K671="S",LEN(B671)&gt;4),-LEFT(B671,4),IF(AND(K671="S",LEN(B671)=4),-LEFT(B671,3),IF(AND(K671="N",LEN(B671)=4),LEFT(B671,3),LEFT(B671,4))))</f>
        <v>-59</v>
      </c>
      <c r="N671" s="6" t="str">
        <f>IF(AND(L671="W",LEN(C671)=6),-LEFT(C671,5), IF(AND(L671="W",LEN(C671)=5),-LEFT(C671,4), IF(AND(L671="W",LEN(C671)=4), -LEFT(C671,3), IF(AND(L671="E", LEN(C671)=6),LEFT(C671,5), IF(AND(L671="E",LEN(C671)=5), LEFT(C671,4), IF(AND(L671="E",LEN(C671)=4),LEFT(C671,3) ))))))</f>
        <v>45.8</v>
      </c>
      <c r="O671">
        <f>(F671^2+G671^2+H671^2)^0.5</f>
        <v>14.600684915441468</v>
      </c>
      <c r="P671">
        <f>ATAN((R671^2+S671^2)^0.5/T671)/$AB$1</f>
        <v>50.182810483491323</v>
      </c>
      <c r="Q671">
        <f>ATAN2(R671,S671)/$AB$1+180</f>
        <v>132.28244122988838</v>
      </c>
      <c r="R671">
        <f>-F671*SIN(M671*$AB$1)*COS(N671*$AB$1)-G671*SIN($AB$1*M671)*SIN($AB$1*N671)+H671*COS($AB$1*M671)</f>
        <v>7.5450649904453808</v>
      </c>
      <c r="S671">
        <f>-F671*SIN($AB$1*N671)+G671*COS($AB$1*N671)</f>
        <v>-8.2970247874116794</v>
      </c>
      <c r="T671">
        <f>-F671*COS($AB$1*M671)*COS(N671*$AB$1)-G671*COS($AB$1*M671)*SIN($AB$1*N671)-H671*SIN($AB$1*M671)</f>
        <v>9.3494050060435203</v>
      </c>
      <c r="W671">
        <f t="shared" si="19"/>
        <v>1</v>
      </c>
    </row>
    <row r="672" spans="1:23">
      <c r="A672" t="s">
        <v>1861</v>
      </c>
      <c r="B672" t="s">
        <v>877</v>
      </c>
      <c r="C672" t="s">
        <v>878</v>
      </c>
      <c r="D672">
        <v>42.5</v>
      </c>
      <c r="E672">
        <v>11.6</v>
      </c>
      <c r="F672">
        <v>-8.6</v>
      </c>
      <c r="G672">
        <v>-5.9</v>
      </c>
      <c r="H672">
        <v>5</v>
      </c>
      <c r="I672" t="s">
        <v>1795</v>
      </c>
      <c r="J672" s="36">
        <v>0.12</v>
      </c>
      <c r="K672" s="5" t="str">
        <f>RIGHTB(B672,1)</f>
        <v>N</v>
      </c>
      <c r="L672" s="5" t="str">
        <f>RIGHTB(C672,1)</f>
        <v>E</v>
      </c>
      <c r="M672" s="6" t="str">
        <f>IF(AND(K672="S",LEN(B672)&gt;4),-LEFT(B672,4),IF(AND(K672="S",LEN(B672)=4),-LEFT(B672,3),IF(AND(K672="N",LEN(B672)=4),LEFT(B672,3),LEFT(B672,4))))</f>
        <v>18.0</v>
      </c>
      <c r="N672" s="6" t="str">
        <f>IF(AND(L672="W",LEN(C672)=6),-LEFT(C672,5), IF(AND(L672="W",LEN(C672)=5),-LEFT(C672,4), IF(AND(L672="W",LEN(C672)=4), -LEFT(C672,3), IF(AND(L672="E", LEN(C672)=6),LEFT(C672,5), IF(AND(L672="E",LEN(C672)=5), LEFT(C672,4), IF(AND(L672="E",LEN(C672)=4),LEFT(C672,3) ))))))</f>
        <v>6.5</v>
      </c>
      <c r="O672">
        <f>(F672^2+G672^2+H672^2)^0.5</f>
        <v>11.565898149300814</v>
      </c>
      <c r="P672">
        <f>ATAN((R672^2+S672^2)^0.5/T672)/$AB$1</f>
        <v>51.394253645964866</v>
      </c>
      <c r="Q672">
        <f>ATAN2(R672,S672)/$AB$1+180</f>
        <v>147.25710705560266</v>
      </c>
      <c r="R672">
        <f>-F672*SIN(M672*$AB$1)*COS(N672*$AB$1)-G672*SIN($AB$1*M672)*SIN($AB$1*N672)+H672*COS($AB$1*M672)</f>
        <v>7.6021377723674899</v>
      </c>
      <c r="S672">
        <f>-F672*SIN($AB$1*N672)+G672*COS($AB$1*N672)</f>
        <v>-4.888526310117741</v>
      </c>
      <c r="T672">
        <f>-F672*COS($AB$1*M672)*COS(N672*$AB$1)-G672*COS($AB$1*M672)*SIN($AB$1*N672)-H672*SIN($AB$1*M672)</f>
        <v>7.216634382122324</v>
      </c>
      <c r="W672">
        <f t="shared" si="19"/>
        <v>1</v>
      </c>
    </row>
    <row r="673" spans="1:23">
      <c r="A673" t="s">
        <v>1836</v>
      </c>
      <c r="B673" t="s">
        <v>830</v>
      </c>
      <c r="C673" t="s">
        <v>831</v>
      </c>
      <c r="I673" t="s">
        <v>1837</v>
      </c>
      <c r="J673" s="36">
        <v>0.12</v>
      </c>
      <c r="K673" s="5" t="str">
        <f>RIGHTB(B673,1)</f>
        <v>N</v>
      </c>
      <c r="L673" s="5" t="str">
        <f>RIGHTB(C673,1)</f>
        <v>W</v>
      </c>
      <c r="M673" s="6" t="str">
        <f>IF(AND(K673="S",LEN(B673)&gt;4),-LEFT(B673,4),IF(AND(K673="S",LEN(B673)=4),-LEFT(B673,3),IF(AND(K673="N",LEN(B673)=4),LEFT(B673,3),LEFT(B673,4))))</f>
        <v>25.7</v>
      </c>
      <c r="N673" s="6">
        <f>IF(AND(L673="W",LEN(C673)=6),-LEFT(C673,5), IF(AND(L673="W",LEN(C673)=5),-LEFT(C673,4), IF(AND(L673="W",LEN(C673)=4), -LEFT(C673,3), IF(AND(L673="E", LEN(C673)=6),LEFT(C673,5), IF(AND(L673="E",LEN(C673)=5), LEFT(C673,4), IF(AND(L673="E",LEN(C673)=4),LEFT(C673,3) ))))))</f>
        <v>-28.4</v>
      </c>
      <c r="O673">
        <f>(F673^2+G673^2+H673^2)^0.5</f>
        <v>0</v>
      </c>
      <c r="P673" t="e">
        <f>ATAN((R673^2+S673^2)^0.5/T673)/$AB$1</f>
        <v>#DIV/0!</v>
      </c>
      <c r="Q673" t="e">
        <f>ATAN2(R673,S673)/$AB$1+180</f>
        <v>#DIV/0!</v>
      </c>
      <c r="R673">
        <f>-F673*SIN(M673*$AB$1)*COS(N673*$AB$1)-G673*SIN($AB$1*M673)*SIN($AB$1*N673)+H673*COS($AB$1*M673)</f>
        <v>0</v>
      </c>
      <c r="S673">
        <f>-F673*SIN($AB$1*N673)+G673*COS($AB$1*N673)</f>
        <v>0</v>
      </c>
      <c r="T673">
        <f>-F673*COS($AB$1*M673)*COS(N673*$AB$1)-G673*COS($AB$1*M673)*SIN($AB$1*N673)-H673*SIN($AB$1*M673)</f>
        <v>0</v>
      </c>
      <c r="W673">
        <f t="shared" si="19"/>
        <v>0</v>
      </c>
    </row>
    <row r="674" spans="1:23">
      <c r="A674" t="s">
        <v>1519</v>
      </c>
      <c r="B674" t="s">
        <v>767</v>
      </c>
      <c r="C674" t="s">
        <v>768</v>
      </c>
      <c r="D674">
        <v>36</v>
      </c>
      <c r="E674">
        <v>16.399999999999999</v>
      </c>
      <c r="F674">
        <v>15.6</v>
      </c>
      <c r="G674">
        <v>1.5</v>
      </c>
      <c r="H674">
        <v>4.9000000000000004</v>
      </c>
      <c r="I674" t="s">
        <v>1795</v>
      </c>
      <c r="J674" s="36">
        <v>0.12</v>
      </c>
      <c r="K674" s="5" t="str">
        <f>RIGHTB(B674,1)</f>
        <v>S</v>
      </c>
      <c r="L674" s="5" t="str">
        <f>RIGHTB(C674,1)</f>
        <v>W</v>
      </c>
      <c r="M674" s="6">
        <f>IF(AND(K674="S",LEN(B674)&gt;4),-LEFT(B674,4),IF(AND(K674="S",LEN(B674)=4),-LEFT(B674,3),IF(AND(K674="N",LEN(B674)=4),LEFT(B674,3),LEFT(B674,4))))</f>
        <v>-11.4</v>
      </c>
      <c r="N674" s="6">
        <f>IF(AND(L674="W",LEN(C674)=6),-LEFT(C674,5), IF(AND(L674="W",LEN(C674)=5),-LEFT(C674,4), IF(AND(L674="W",LEN(C674)=4), -LEFT(C674,3), IF(AND(L674="E", LEN(C674)=6),LEFT(C674,5), IF(AND(L674="E",LEN(C674)=5), LEFT(C674,4), IF(AND(L674="E",LEN(C674)=4),LEFT(C674,3) ))))))</f>
        <v>-135.80000000000001</v>
      </c>
      <c r="O674">
        <f>(F674^2+G674^2+H674^2)^0.5</f>
        <v>16.420109622045768</v>
      </c>
      <c r="P674">
        <f>ATAN((R674^2+S674^2)^0.5/T674)/$AB$1</f>
        <v>37.900271473044562</v>
      </c>
      <c r="Q674">
        <f>ATAN2(R674,S674)/$AB$1+180</f>
        <v>256.31663646327581</v>
      </c>
      <c r="R674">
        <f>-F674*SIN(M674*$AB$1)*COS(N674*$AB$1)-G674*SIN($AB$1*M674)*SIN($AB$1*N674)+H674*COS($AB$1*M674)</f>
        <v>2.3860678094329586</v>
      </c>
      <c r="S674">
        <f>-F674*SIN($AB$1*N674)+G674*COS($AB$1*N674)</f>
        <v>9.8004096938839567</v>
      </c>
      <c r="T674">
        <f>-F674*COS($AB$1*M674)*COS(N674*$AB$1)-G674*COS($AB$1*M674)*SIN($AB$1*N674)-H674*SIN($AB$1*M674)</f>
        <v>12.95679938259496</v>
      </c>
      <c r="W674">
        <f t="shared" si="19"/>
        <v>1</v>
      </c>
    </row>
    <row r="675" spans="1:23">
      <c r="A675" t="s">
        <v>2725</v>
      </c>
      <c r="B675" t="s">
        <v>260</v>
      </c>
      <c r="C675" t="s">
        <v>1214</v>
      </c>
      <c r="I675" t="s">
        <v>1739</v>
      </c>
      <c r="J675" s="36">
        <v>0.11</v>
      </c>
      <c r="K675" s="5" t="str">
        <f>RIGHTB(B675,1)</f>
        <v>N</v>
      </c>
      <c r="L675" s="5" t="str">
        <f>RIGHTB(C675,1)</f>
        <v>W</v>
      </c>
      <c r="M675" s="6" t="str">
        <f>IF(AND(K675="S",LEN(B675)&gt;4),-LEFT(B675,4),IF(AND(K675="S",LEN(B675)=4),-LEFT(B675,3),IF(AND(K675="N",LEN(B675)=4),LEFT(B675,3),LEFT(B675,4))))</f>
        <v>20.7</v>
      </c>
      <c r="N675" s="6">
        <f>IF(AND(L675="W",LEN(C675)=6),-LEFT(C675,5), IF(AND(L675="W",LEN(C675)=5),-LEFT(C675,4), IF(AND(L675="W",LEN(C675)=4), -LEFT(C675,3), IF(AND(L675="E", LEN(C675)=6),LEFT(C675,5), IF(AND(L675="E",LEN(C675)=5), LEFT(C675,4), IF(AND(L675="E",LEN(C675)=4),LEFT(C675,3) ))))))</f>
        <v>-93.6</v>
      </c>
      <c r="O675">
        <f>(F675^2+G675^2+H675^2)^0.5</f>
        <v>0</v>
      </c>
      <c r="P675" t="e">
        <f>ATAN((R675^2+S675^2)^0.5/T675)/$AB$1</f>
        <v>#DIV/0!</v>
      </c>
      <c r="Q675" t="e">
        <f>ATAN2(R675,S675)/$AB$1+180</f>
        <v>#DIV/0!</v>
      </c>
      <c r="R675">
        <f>-F675*SIN(M675*$AB$1)*COS(N675*$AB$1)-G675*SIN($AB$1*M675)*SIN($AB$1*N675)+H675*COS($AB$1*M675)</f>
        <v>0</v>
      </c>
      <c r="S675">
        <f>-F675*SIN($AB$1*N675)+G675*COS($AB$1*N675)</f>
        <v>0</v>
      </c>
      <c r="T675">
        <f>-F675*COS($AB$1*M675)*COS(N675*$AB$1)-G675*COS($AB$1*M675)*SIN($AB$1*N675)-H675*SIN($AB$1*M675)</f>
        <v>0</v>
      </c>
    </row>
    <row r="676" spans="1:23">
      <c r="A676" t="s">
        <v>2678</v>
      </c>
      <c r="B676" t="s">
        <v>461</v>
      </c>
      <c r="C676" t="s">
        <v>1189</v>
      </c>
      <c r="I676" t="s">
        <v>1673</v>
      </c>
      <c r="J676" s="36">
        <v>0.11</v>
      </c>
      <c r="K676" s="5" t="str">
        <f>RIGHTB(B676,1)</f>
        <v>S</v>
      </c>
      <c r="L676" s="5" t="str">
        <f>RIGHTB(C676,1)</f>
        <v>E</v>
      </c>
      <c r="M676" s="6">
        <f>IF(AND(K676="S",LEN(B676)&gt;4),-LEFT(B676,4),IF(AND(K676="S",LEN(B676)=4),-LEFT(B676,3),IF(AND(K676="N",LEN(B676)=4),LEFT(B676,3),LEFT(B676,4))))</f>
        <v>-23.1</v>
      </c>
      <c r="N676" s="6" t="str">
        <f>IF(AND(L676="W",LEN(C676)=6),-LEFT(C676,5), IF(AND(L676="W",LEN(C676)=5),-LEFT(C676,4), IF(AND(L676="W",LEN(C676)=4), -LEFT(C676,3), IF(AND(L676="E", LEN(C676)=6),LEFT(C676,5), IF(AND(L676="E",LEN(C676)=5), LEFT(C676,4), IF(AND(L676="E",LEN(C676)=4),LEFT(C676,3) ))))))</f>
        <v>152.4</v>
      </c>
      <c r="O676">
        <f>(F676^2+G676^2+H676^2)^0.5</f>
        <v>0</v>
      </c>
      <c r="P676" t="e">
        <f>ATAN((R676^2+S676^2)^0.5/T676)/$AB$1</f>
        <v>#DIV/0!</v>
      </c>
      <c r="Q676" t="e">
        <f>ATAN2(R676,S676)/$AB$1+180</f>
        <v>#DIV/0!</v>
      </c>
      <c r="R676">
        <f>-F676*SIN(M676*$AB$1)*COS(N676*$AB$1)-G676*SIN($AB$1*M676)*SIN($AB$1*N676)+H676*COS($AB$1*M676)</f>
        <v>0</v>
      </c>
      <c r="S676">
        <f>-F676*SIN($AB$1*N676)+G676*COS($AB$1*N676)</f>
        <v>0</v>
      </c>
      <c r="T676">
        <f>-F676*COS($AB$1*M676)*COS(N676*$AB$1)-G676*COS($AB$1*M676)*SIN($AB$1*N676)-H676*SIN($AB$1*M676)</f>
        <v>0</v>
      </c>
      <c r="W676">
        <f t="shared" ref="W676:W707" si="20">IF(O676&lt;&gt;0,1,0)</f>
        <v>0</v>
      </c>
    </row>
    <row r="677" spans="1:23">
      <c r="A677" t="s">
        <v>2669</v>
      </c>
      <c r="I677" t="s">
        <v>1739</v>
      </c>
      <c r="J677" s="36">
        <v>0.11</v>
      </c>
      <c r="K677" s="5" t="str">
        <f>RIGHTB(B677,1)</f>
        <v/>
      </c>
      <c r="L677" s="5" t="str">
        <f>RIGHTB(C677,1)</f>
        <v/>
      </c>
      <c r="M677" s="6" t="str">
        <f>IF(AND(K677="S",LEN(B677)&gt;4),-LEFT(B677,4),IF(AND(K677="S",LEN(B677)=4),-LEFT(B677,3),IF(AND(K677="N",LEN(B677)=4),LEFT(B677,3),LEFT(B677,4))))</f>
        <v/>
      </c>
      <c r="N677" s="6" t="b">
        <f>IF(AND(L677="W",LEN(C677)=6),-LEFT(C677,5), IF(AND(L677="W",LEN(C677)=5),-LEFT(C677,4), IF(AND(L677="W",LEN(C677)=4), -LEFT(C677,3), IF(AND(L677="E", LEN(C677)=6),LEFT(C677,5), IF(AND(L677="E",LEN(C677)=5), LEFT(C677,4), IF(AND(L677="E",LEN(C677)=4),LEFT(C677,3) ))))))</f>
        <v>0</v>
      </c>
      <c r="O677">
        <f>(F677^2+G677^2+H677^2)^0.5</f>
        <v>0</v>
      </c>
      <c r="P677" t="e">
        <f>ATAN((R677^2+S677^2)^0.5/T677)/$AB$1</f>
        <v>#VALUE!</v>
      </c>
      <c r="Q677" t="e">
        <f>ATAN2(R677,S677)/$AB$1+180</f>
        <v>#VALUE!</v>
      </c>
      <c r="R677" t="e">
        <f>-F677*SIN(M677*$AB$1)*COS(N677*$AB$1)-G677*SIN($AB$1*M677)*SIN($AB$1*N677)+H677*COS($AB$1*M677)</f>
        <v>#VALUE!</v>
      </c>
      <c r="S677">
        <f>-F677*SIN($AB$1*N677)+G677*COS($AB$1*N677)</f>
        <v>0</v>
      </c>
      <c r="T677" t="e">
        <f>-F677*COS($AB$1*M677)*COS(N677*$AB$1)-G677*COS($AB$1*M677)*SIN($AB$1*N677)-H677*SIN($AB$1*M677)</f>
        <v>#VALUE!</v>
      </c>
      <c r="W677">
        <f t="shared" si="20"/>
        <v>0</v>
      </c>
    </row>
    <row r="678" spans="1:23">
      <c r="A678" t="s">
        <v>2652</v>
      </c>
      <c r="B678" t="s">
        <v>63</v>
      </c>
      <c r="C678" t="s">
        <v>1170</v>
      </c>
      <c r="I678" t="s">
        <v>1748</v>
      </c>
      <c r="J678" s="36">
        <v>0.11</v>
      </c>
      <c r="K678" s="5" t="str">
        <f>RIGHTB(B678,1)</f>
        <v>S</v>
      </c>
      <c r="L678" s="5" t="str">
        <f>RIGHTB(C678,1)</f>
        <v>E</v>
      </c>
      <c r="M678" s="6">
        <f>IF(AND(K678="S",LEN(B678)&gt;4),-LEFT(B678,4),IF(AND(K678="S",LEN(B678)=4),-LEFT(B678,3),IF(AND(K678="N",LEN(B678)=4),LEFT(B678,3),LEFT(B678,4))))</f>
        <v>-32.799999999999997</v>
      </c>
      <c r="N678" s="6" t="str">
        <f>IF(AND(L678="W",LEN(C678)=6),-LEFT(C678,5), IF(AND(L678="W",LEN(C678)=5),-LEFT(C678,4), IF(AND(L678="W",LEN(C678)=4), -LEFT(C678,3), IF(AND(L678="E", LEN(C678)=6),LEFT(C678,5), IF(AND(L678="E",LEN(C678)=5), LEFT(C678,4), IF(AND(L678="E",LEN(C678)=4),LEFT(C678,3) ))))))</f>
        <v>159.1</v>
      </c>
      <c r="O678">
        <f>(F678^2+G678^2+H678^2)^0.5</f>
        <v>0</v>
      </c>
      <c r="P678" t="e">
        <f>ATAN((R678^2+S678^2)^0.5/T678)/$AB$1</f>
        <v>#DIV/0!</v>
      </c>
      <c r="Q678" t="e">
        <f>ATAN2(R678,S678)/$AB$1+180</f>
        <v>#DIV/0!</v>
      </c>
      <c r="R678">
        <f>-F678*SIN(M678*$AB$1)*COS(N678*$AB$1)-G678*SIN($AB$1*M678)*SIN($AB$1*N678)+H678*COS($AB$1*M678)</f>
        <v>0</v>
      </c>
      <c r="S678">
        <f>-F678*SIN($AB$1*N678)+G678*COS($AB$1*N678)</f>
        <v>0</v>
      </c>
      <c r="T678">
        <f>-F678*COS($AB$1*M678)*COS(N678*$AB$1)-G678*COS($AB$1*M678)*SIN($AB$1*N678)-H678*SIN($AB$1*M678)</f>
        <v>0</v>
      </c>
      <c r="W678">
        <f t="shared" si="20"/>
        <v>0</v>
      </c>
    </row>
    <row r="679" spans="1:23">
      <c r="A679" t="s">
        <v>2543</v>
      </c>
      <c r="I679" t="s">
        <v>1739</v>
      </c>
      <c r="J679" s="36">
        <v>0.11</v>
      </c>
      <c r="K679" s="5" t="str">
        <f>RIGHTB(B679,1)</f>
        <v/>
      </c>
      <c r="L679" s="5" t="str">
        <f>RIGHTB(C679,1)</f>
        <v/>
      </c>
      <c r="M679" s="6" t="str">
        <f>IF(AND(K679="S",LEN(B679)&gt;4),-LEFT(B679,4),IF(AND(K679="S",LEN(B679)=4),-LEFT(B679,3),IF(AND(K679="N",LEN(B679)=4),LEFT(B679,3),LEFT(B679,4))))</f>
        <v/>
      </c>
      <c r="N679" s="6" t="b">
        <f>IF(AND(L679="W",LEN(C679)=6),-LEFT(C679,5), IF(AND(L679="W",LEN(C679)=5),-LEFT(C679,4), IF(AND(L679="W",LEN(C679)=4), -LEFT(C679,3), IF(AND(L679="E", LEN(C679)=6),LEFT(C679,5), IF(AND(L679="E",LEN(C679)=5), LEFT(C679,4), IF(AND(L679="E",LEN(C679)=4),LEFT(C679,3) ))))))</f>
        <v>0</v>
      </c>
      <c r="O679">
        <f>(F679^2+G679^2+H679^2)^0.5</f>
        <v>0</v>
      </c>
      <c r="P679" t="e">
        <f>ATAN((R679^2+S679^2)^0.5/T679)/$AB$1</f>
        <v>#VALUE!</v>
      </c>
      <c r="Q679" t="e">
        <f>ATAN2(R679,S679)/$AB$1+180</f>
        <v>#VALUE!</v>
      </c>
      <c r="R679" t="e">
        <f>-F679*SIN(M679*$AB$1)*COS(N679*$AB$1)-G679*SIN($AB$1*M679)*SIN($AB$1*N679)+H679*COS($AB$1*M679)</f>
        <v>#VALUE!</v>
      </c>
      <c r="S679">
        <f>-F679*SIN($AB$1*N679)+G679*COS($AB$1*N679)</f>
        <v>0</v>
      </c>
      <c r="T679" t="e">
        <f>-F679*COS($AB$1*M679)*COS(N679*$AB$1)-G679*COS($AB$1*M679)*SIN($AB$1*N679)-H679*SIN($AB$1*M679)</f>
        <v>#VALUE!</v>
      </c>
      <c r="W679">
        <f t="shared" si="20"/>
        <v>0</v>
      </c>
    </row>
    <row r="680" spans="1:23">
      <c r="A680" t="s">
        <v>2509</v>
      </c>
      <c r="B680" t="s">
        <v>1062</v>
      </c>
      <c r="C680" t="s">
        <v>1063</v>
      </c>
      <c r="I680" t="s">
        <v>1748</v>
      </c>
      <c r="J680" s="36">
        <v>0.11</v>
      </c>
      <c r="K680" s="5" t="str">
        <f>RIGHTB(B680,1)</f>
        <v>N</v>
      </c>
      <c r="L680" s="5" t="str">
        <f>RIGHTB(C680,1)</f>
        <v>E</v>
      </c>
      <c r="M680" s="6" t="str">
        <f>IF(AND(K680="S",LEN(B680)&gt;4),-LEFT(B680,4),IF(AND(K680="S",LEN(B680)=4),-LEFT(B680,3),IF(AND(K680="N",LEN(B680)=4),LEFT(B680,3),LEFT(B680,4))))</f>
        <v>40.0</v>
      </c>
      <c r="N680" s="6" t="str">
        <f>IF(AND(L680="W",LEN(C680)=6),-LEFT(C680,5), IF(AND(L680="W",LEN(C680)=5),-LEFT(C680,4), IF(AND(L680="W",LEN(C680)=4), -LEFT(C680,3), IF(AND(L680="E", LEN(C680)=6),LEFT(C680,5), IF(AND(L680="E",LEN(C680)=5), LEFT(C680,4), IF(AND(L680="E",LEN(C680)=4),LEFT(C680,3) ))))))</f>
        <v>116.0</v>
      </c>
      <c r="O680">
        <f>(F680^2+G680^2+H680^2)^0.5</f>
        <v>0</v>
      </c>
      <c r="P680" t="e">
        <f>ATAN((R680^2+S680^2)^0.5/T680)/$AB$1</f>
        <v>#DIV/0!</v>
      </c>
      <c r="Q680" t="e">
        <f>ATAN2(R680,S680)/$AB$1+180</f>
        <v>#DIV/0!</v>
      </c>
      <c r="R680">
        <f>-F680*SIN(M680*$AB$1)*COS(N680*$AB$1)-G680*SIN($AB$1*M680)*SIN($AB$1*N680)+H680*COS($AB$1*M680)</f>
        <v>0</v>
      </c>
      <c r="S680">
        <f>-F680*SIN($AB$1*N680)+G680*COS($AB$1*N680)</f>
        <v>0</v>
      </c>
      <c r="T680">
        <f>-F680*COS($AB$1*M680)*COS(N680*$AB$1)-G680*COS($AB$1*M680)*SIN($AB$1*N680)-H680*SIN($AB$1*M680)</f>
        <v>0</v>
      </c>
      <c r="W680">
        <f t="shared" si="20"/>
        <v>0</v>
      </c>
    </row>
    <row r="681" spans="1:23">
      <c r="A681" t="s">
        <v>2507</v>
      </c>
      <c r="I681" t="s">
        <v>1673</v>
      </c>
      <c r="J681" s="36">
        <v>0.11</v>
      </c>
      <c r="K681" s="5" t="str">
        <f>RIGHTB(B681,1)</f>
        <v/>
      </c>
      <c r="L681" s="5" t="str">
        <f>RIGHTB(C681,1)</f>
        <v/>
      </c>
      <c r="M681" s="6" t="str">
        <f>IF(AND(K681="S",LEN(B681)&gt;4),-LEFT(B681,4),IF(AND(K681="S",LEN(B681)=4),-LEFT(B681,3),IF(AND(K681="N",LEN(B681)=4),LEFT(B681,3),LEFT(B681,4))))</f>
        <v/>
      </c>
      <c r="N681" s="6" t="b">
        <f>IF(AND(L681="W",LEN(C681)=6),-LEFT(C681,5), IF(AND(L681="W",LEN(C681)=5),-LEFT(C681,4), IF(AND(L681="W",LEN(C681)=4), -LEFT(C681,3), IF(AND(L681="E", LEN(C681)=6),LEFT(C681,5), IF(AND(L681="E",LEN(C681)=5), LEFT(C681,4), IF(AND(L681="E",LEN(C681)=4),LEFT(C681,3) ))))))</f>
        <v>0</v>
      </c>
      <c r="O681">
        <f>(F681^2+G681^2+H681^2)^0.5</f>
        <v>0</v>
      </c>
      <c r="P681" t="e">
        <f>ATAN((R681^2+S681^2)^0.5/T681)/$AB$1</f>
        <v>#VALUE!</v>
      </c>
      <c r="Q681" t="e">
        <f>ATAN2(R681,S681)/$AB$1+180</f>
        <v>#VALUE!</v>
      </c>
      <c r="R681" t="e">
        <f>-F681*SIN(M681*$AB$1)*COS(N681*$AB$1)-G681*SIN($AB$1*M681)*SIN($AB$1*N681)+H681*COS($AB$1*M681)</f>
        <v>#VALUE!</v>
      </c>
      <c r="S681">
        <f>-F681*SIN($AB$1*N681)+G681*COS($AB$1*N681)</f>
        <v>0</v>
      </c>
      <c r="T681" t="e">
        <f>-F681*COS($AB$1*M681)*COS(N681*$AB$1)-G681*COS($AB$1*M681)*SIN($AB$1*N681)-H681*SIN($AB$1*M681)</f>
        <v>#VALUE!</v>
      </c>
      <c r="W681">
        <f t="shared" si="20"/>
        <v>0</v>
      </c>
    </row>
    <row r="682" spans="1:23">
      <c r="A682" t="s">
        <v>2498</v>
      </c>
      <c r="B682" t="s">
        <v>156</v>
      </c>
      <c r="C682" t="s">
        <v>827</v>
      </c>
      <c r="I682" t="s">
        <v>1739</v>
      </c>
      <c r="J682" s="36">
        <v>0.11</v>
      </c>
      <c r="K682" s="5" t="str">
        <f>RIGHTB(B682,1)</f>
        <v>S</v>
      </c>
      <c r="L682" s="5" t="str">
        <f>RIGHTB(C682,1)</f>
        <v>E</v>
      </c>
      <c r="M682" s="6">
        <f>IF(AND(K682="S",LEN(B682)&gt;4),-LEFT(B682,4),IF(AND(K682="S",LEN(B682)=4),-LEFT(B682,3),IF(AND(K682="N",LEN(B682)=4),LEFT(B682,3),LEFT(B682,4))))</f>
        <v>-41.8</v>
      </c>
      <c r="N682" s="6" t="str">
        <f>IF(AND(L682="W",LEN(C682)=6),-LEFT(C682,5), IF(AND(L682="W",LEN(C682)=5),-LEFT(C682,4), IF(AND(L682="W",LEN(C682)=4), -LEFT(C682,3), IF(AND(L682="E", LEN(C682)=6),LEFT(C682,5), IF(AND(L682="E",LEN(C682)=5), LEFT(C682,4), IF(AND(L682="E",LEN(C682)=4),LEFT(C682,3) ))))))</f>
        <v>122.9</v>
      </c>
      <c r="O682">
        <f>(F682^2+G682^2+H682^2)^0.5</f>
        <v>0</v>
      </c>
      <c r="P682" t="e">
        <f>ATAN((R682^2+S682^2)^0.5/T682)/$AB$1</f>
        <v>#DIV/0!</v>
      </c>
      <c r="Q682" t="e">
        <f>ATAN2(R682,S682)/$AB$1+180</f>
        <v>#DIV/0!</v>
      </c>
      <c r="R682">
        <f>-F682*SIN(M682*$AB$1)*COS(N682*$AB$1)-G682*SIN($AB$1*M682)*SIN($AB$1*N682)+H682*COS($AB$1*M682)</f>
        <v>0</v>
      </c>
      <c r="S682">
        <f>-F682*SIN($AB$1*N682)+G682*COS($AB$1*N682)</f>
        <v>0</v>
      </c>
      <c r="T682">
        <f>-F682*COS($AB$1*M682)*COS(N682*$AB$1)-G682*COS($AB$1*M682)*SIN($AB$1*N682)-H682*SIN($AB$1*M682)</f>
        <v>0</v>
      </c>
      <c r="W682">
        <f t="shared" si="20"/>
        <v>0</v>
      </c>
    </row>
    <row r="683" spans="1:23">
      <c r="A683" t="s">
        <v>2484</v>
      </c>
      <c r="I683" t="s">
        <v>1748</v>
      </c>
      <c r="J683" s="36">
        <v>0.11</v>
      </c>
      <c r="K683" s="5" t="str">
        <f>RIGHTB(B683,1)</f>
        <v/>
      </c>
      <c r="L683" s="5" t="str">
        <f>RIGHTB(C683,1)</f>
        <v/>
      </c>
      <c r="M683" s="6" t="str">
        <f>IF(AND(K683="S",LEN(B683)&gt;4),-LEFT(B683,4),IF(AND(K683="S",LEN(B683)=4),-LEFT(B683,3),IF(AND(K683="N",LEN(B683)=4),LEFT(B683,3),LEFT(B683,4))))</f>
        <v/>
      </c>
      <c r="N683" s="6" t="b">
        <f>IF(AND(L683="W",LEN(C683)=6),-LEFT(C683,5), IF(AND(L683="W",LEN(C683)=5),-LEFT(C683,4), IF(AND(L683="W",LEN(C683)=4), -LEFT(C683,3), IF(AND(L683="E", LEN(C683)=6),LEFT(C683,5), IF(AND(L683="E",LEN(C683)=5), LEFT(C683,4), IF(AND(L683="E",LEN(C683)=4),LEFT(C683,3) ))))))</f>
        <v>0</v>
      </c>
      <c r="O683">
        <f>(F683^2+G683^2+H683^2)^0.5</f>
        <v>0</v>
      </c>
      <c r="P683" t="e">
        <f>ATAN((R683^2+S683^2)^0.5/T683)/$AB$1</f>
        <v>#VALUE!</v>
      </c>
      <c r="Q683" t="e">
        <f>ATAN2(R683,S683)/$AB$1+180</f>
        <v>#VALUE!</v>
      </c>
      <c r="R683" t="e">
        <f>-F683*SIN(M683*$AB$1)*COS(N683*$AB$1)-G683*SIN($AB$1*M683)*SIN($AB$1*N683)+H683*COS($AB$1*M683)</f>
        <v>#VALUE!</v>
      </c>
      <c r="S683">
        <f>-F683*SIN($AB$1*N683)+G683*COS($AB$1*N683)</f>
        <v>0</v>
      </c>
      <c r="T683" t="e">
        <f>-F683*COS($AB$1*M683)*COS(N683*$AB$1)-G683*COS($AB$1*M683)*SIN($AB$1*N683)-H683*SIN($AB$1*M683)</f>
        <v>#VALUE!</v>
      </c>
      <c r="W683">
        <f t="shared" si="20"/>
        <v>0</v>
      </c>
    </row>
    <row r="684" spans="1:23">
      <c r="A684" t="s">
        <v>2391</v>
      </c>
      <c r="B684" t="s">
        <v>970</v>
      </c>
      <c r="C684" t="s">
        <v>971</v>
      </c>
      <c r="D684">
        <v>50</v>
      </c>
      <c r="I684" t="s">
        <v>1673</v>
      </c>
      <c r="J684" s="36">
        <v>0.11</v>
      </c>
      <c r="K684" s="5" t="str">
        <f>RIGHTB(B684,1)</f>
        <v>S</v>
      </c>
      <c r="L684" s="5" t="str">
        <f>RIGHTB(C684,1)</f>
        <v>E</v>
      </c>
      <c r="M684" s="6">
        <f>IF(AND(K684="S",LEN(B684)&gt;4),-LEFT(B684,4),IF(AND(K684="S",LEN(B684)=4),-LEFT(B684,3),IF(AND(K684="N",LEN(B684)=4),LEFT(B684,3),LEFT(B684,4))))</f>
        <v>-49.8</v>
      </c>
      <c r="N684" s="6" t="str">
        <f>IF(AND(L684="W",LEN(C684)=6),-LEFT(C684,5), IF(AND(L684="W",LEN(C684)=5),-LEFT(C684,4), IF(AND(L684="W",LEN(C684)=4), -LEFT(C684,3), IF(AND(L684="E", LEN(C684)=6),LEFT(C684,5), IF(AND(L684="E",LEN(C684)=5), LEFT(C684,4), IF(AND(L684="E",LEN(C684)=4),LEFT(C684,3) ))))))</f>
        <v>33.1</v>
      </c>
      <c r="O684">
        <f>(F684^2+G684^2+H684^2)^0.5</f>
        <v>0</v>
      </c>
      <c r="P684" t="e">
        <f>ATAN((R684^2+S684^2)^0.5/T684)/$AB$1</f>
        <v>#DIV/0!</v>
      </c>
      <c r="Q684" t="e">
        <f>ATAN2(R684,S684)/$AB$1+180</f>
        <v>#DIV/0!</v>
      </c>
      <c r="R684">
        <f>-F684*SIN(M684*$AB$1)*COS(N684*$AB$1)-G684*SIN($AB$1*M684)*SIN($AB$1*N684)+H684*COS($AB$1*M684)</f>
        <v>0</v>
      </c>
      <c r="S684">
        <f>-F684*SIN($AB$1*N684)+G684*COS($AB$1*N684)</f>
        <v>0</v>
      </c>
      <c r="T684">
        <f>-F684*COS($AB$1*M684)*COS(N684*$AB$1)-G684*COS($AB$1*M684)*SIN($AB$1*N684)-H684*SIN($AB$1*M684)</f>
        <v>0</v>
      </c>
      <c r="W684">
        <f t="shared" si="20"/>
        <v>0</v>
      </c>
    </row>
    <row r="685" spans="1:23">
      <c r="A685" t="s">
        <v>2383</v>
      </c>
      <c r="B685" t="s">
        <v>960</v>
      </c>
      <c r="C685" t="s">
        <v>949</v>
      </c>
      <c r="D685">
        <v>68.5</v>
      </c>
      <c r="I685" t="s">
        <v>1739</v>
      </c>
      <c r="J685" s="36">
        <v>0.11</v>
      </c>
      <c r="K685" s="5" t="str">
        <f>RIGHTB(B685,1)</f>
        <v>N</v>
      </c>
      <c r="L685" s="5" t="str">
        <f>RIGHTB(C685,1)</f>
        <v>W</v>
      </c>
      <c r="M685" s="6" t="str">
        <f>IF(AND(K685="S",LEN(B685)&gt;4),-LEFT(B685,4),IF(AND(K685="S",LEN(B685)=4),-LEFT(B685,3),IF(AND(K685="N",LEN(B685)=4),LEFT(B685,3),LEFT(B685,4))))</f>
        <v>33.9</v>
      </c>
      <c r="N685" s="6">
        <f>IF(AND(L685="W",LEN(C685)=6),-LEFT(C685,5), IF(AND(L685="W",LEN(C685)=5),-LEFT(C685,4), IF(AND(L685="W",LEN(C685)=4), -LEFT(C685,3), IF(AND(L685="E", LEN(C685)=6),LEFT(C685,5), IF(AND(L685="E",LEN(C685)=5), LEFT(C685,4), IF(AND(L685="E",LEN(C685)=4),LEFT(C685,3) ))))))</f>
        <v>-154.9</v>
      </c>
      <c r="O685">
        <f>(F685^2+G685^2+H685^2)^0.5</f>
        <v>0</v>
      </c>
      <c r="P685" t="e">
        <f>ATAN((R685^2+S685^2)^0.5/T685)/$AB$1</f>
        <v>#DIV/0!</v>
      </c>
      <c r="Q685" t="e">
        <f>ATAN2(R685,S685)/$AB$1+180</f>
        <v>#DIV/0!</v>
      </c>
      <c r="R685">
        <f>-F685*SIN(M685*$AB$1)*COS(N685*$AB$1)-G685*SIN($AB$1*M685)*SIN($AB$1*N685)+H685*COS($AB$1*M685)</f>
        <v>0</v>
      </c>
      <c r="S685">
        <f>-F685*SIN($AB$1*N685)+G685*COS($AB$1*N685)</f>
        <v>0</v>
      </c>
      <c r="T685">
        <f>-F685*COS($AB$1*M685)*COS(N685*$AB$1)-G685*COS($AB$1*M685)*SIN($AB$1*N685)-H685*SIN($AB$1*M685)</f>
        <v>0</v>
      </c>
      <c r="W685">
        <f t="shared" si="20"/>
        <v>0</v>
      </c>
    </row>
    <row r="686" spans="1:23">
      <c r="A686" t="s">
        <v>2379</v>
      </c>
      <c r="B686" t="s">
        <v>484</v>
      </c>
      <c r="C686" t="s">
        <v>954</v>
      </c>
      <c r="D686">
        <v>59.3</v>
      </c>
      <c r="I686" t="s">
        <v>1739</v>
      </c>
      <c r="J686" s="36">
        <v>0.11</v>
      </c>
      <c r="K686" s="5" t="str">
        <f>RIGHTB(B686,1)</f>
        <v>N</v>
      </c>
      <c r="L686" s="5" t="str">
        <f>RIGHTB(C686,1)</f>
        <v>W</v>
      </c>
      <c r="M686" s="6" t="str">
        <f>IF(AND(K686="S",LEN(B686)&gt;4),-LEFT(B686,4),IF(AND(K686="S",LEN(B686)=4),-LEFT(B686,3),IF(AND(K686="N",LEN(B686)=4),LEFT(B686,3),LEFT(B686,4))))</f>
        <v>7.6</v>
      </c>
      <c r="N686" s="6">
        <f>IF(AND(L686="W",LEN(C686)=6),-LEFT(C686,5), IF(AND(L686="W",LEN(C686)=5),-LEFT(C686,4), IF(AND(L686="W",LEN(C686)=4), -LEFT(C686,3), IF(AND(L686="E", LEN(C686)=6),LEFT(C686,5), IF(AND(L686="E",LEN(C686)=5), LEFT(C686,4), IF(AND(L686="E",LEN(C686)=4),LEFT(C686,3) ))))))</f>
        <v>-58.2</v>
      </c>
      <c r="O686">
        <f>(F686^2+G686^2+H686^2)^0.5</f>
        <v>0</v>
      </c>
      <c r="P686" t="e">
        <f>ATAN((R686^2+S686^2)^0.5/T686)/$AB$1</f>
        <v>#DIV/0!</v>
      </c>
      <c r="Q686" t="e">
        <f>ATAN2(R686,S686)/$AB$1+180</f>
        <v>#DIV/0!</v>
      </c>
      <c r="R686">
        <f>-F686*SIN(M686*$AB$1)*COS(N686*$AB$1)-G686*SIN($AB$1*M686)*SIN($AB$1*N686)+H686*COS($AB$1*M686)</f>
        <v>0</v>
      </c>
      <c r="S686">
        <f>-F686*SIN($AB$1*N686)+G686*COS($AB$1*N686)</f>
        <v>0</v>
      </c>
      <c r="T686">
        <f>-F686*COS($AB$1*M686)*COS(N686*$AB$1)-G686*COS($AB$1*M686)*SIN($AB$1*N686)-H686*SIN($AB$1*M686)</f>
        <v>0</v>
      </c>
      <c r="W686">
        <f t="shared" si="20"/>
        <v>0</v>
      </c>
    </row>
    <row r="687" spans="1:23">
      <c r="A687" t="s">
        <v>2378</v>
      </c>
      <c r="B687" t="s">
        <v>906</v>
      </c>
      <c r="C687" t="s">
        <v>953</v>
      </c>
      <c r="I687" t="s">
        <v>1739</v>
      </c>
      <c r="J687" s="36">
        <v>0.11</v>
      </c>
      <c r="K687" s="5" t="str">
        <f>RIGHTB(B687,1)</f>
        <v>S</v>
      </c>
      <c r="L687" s="5" t="str">
        <f>RIGHTB(C687,1)</f>
        <v>W</v>
      </c>
      <c r="M687" s="6">
        <f>IF(AND(K687="S",LEN(B687)&gt;4),-LEFT(B687,4),IF(AND(K687="S",LEN(B687)=4),-LEFT(B687,3),IF(AND(K687="N",LEN(B687)=4),LEFT(B687,3),LEFT(B687,4))))</f>
        <v>-6.4</v>
      </c>
      <c r="N687" s="6">
        <f>IF(AND(L687="W",LEN(C687)=6),-LEFT(C687,5), IF(AND(L687="W",LEN(C687)=5),-LEFT(C687,4), IF(AND(L687="W",LEN(C687)=4), -LEFT(C687,3), IF(AND(L687="E", LEN(C687)=6),LEFT(C687,5), IF(AND(L687="E",LEN(C687)=5), LEFT(C687,4), IF(AND(L687="E",LEN(C687)=4),LEFT(C687,3) ))))))</f>
        <v>-155.80000000000001</v>
      </c>
      <c r="O687">
        <f>(F687^2+G687^2+H687^2)^0.5</f>
        <v>0</v>
      </c>
      <c r="P687" t="e">
        <f>ATAN((R687^2+S687^2)^0.5/T687)/$AB$1</f>
        <v>#DIV/0!</v>
      </c>
      <c r="Q687" t="e">
        <f>ATAN2(R687,S687)/$AB$1+180</f>
        <v>#DIV/0!</v>
      </c>
      <c r="R687">
        <f>-F687*SIN(M687*$AB$1)*COS(N687*$AB$1)-G687*SIN($AB$1*M687)*SIN($AB$1*N687)+H687*COS($AB$1*M687)</f>
        <v>0</v>
      </c>
      <c r="S687">
        <f>-F687*SIN($AB$1*N687)+G687*COS($AB$1*N687)</f>
        <v>0</v>
      </c>
      <c r="T687">
        <f>-F687*COS($AB$1*M687)*COS(N687*$AB$1)-G687*COS($AB$1*M687)*SIN($AB$1*N687)-H687*SIN($AB$1*M687)</f>
        <v>0</v>
      </c>
      <c r="W687">
        <f t="shared" si="20"/>
        <v>0</v>
      </c>
    </row>
    <row r="688" spans="1:23">
      <c r="A688" t="s">
        <v>2347</v>
      </c>
      <c r="B688" t="s">
        <v>456</v>
      </c>
      <c r="C688" t="s">
        <v>457</v>
      </c>
      <c r="D688">
        <v>47.2</v>
      </c>
      <c r="I688" t="s">
        <v>1739</v>
      </c>
      <c r="J688" s="36">
        <v>0.11</v>
      </c>
      <c r="K688" s="5" t="str">
        <f>RIGHTB(B688,1)</f>
        <v>S</v>
      </c>
      <c r="L688" s="5" t="str">
        <f>RIGHTB(C688,1)</f>
        <v>E</v>
      </c>
      <c r="M688" s="6">
        <f>IF(AND(K688="S",LEN(B688)&gt;4),-LEFT(B688,4),IF(AND(K688="S",LEN(B688)=4),-LEFT(B688,3),IF(AND(K688="N",LEN(B688)=4),LEFT(B688,3),LEFT(B688,4))))</f>
        <v>-43</v>
      </c>
      <c r="N688" s="6" t="str">
        <f>IF(AND(L688="W",LEN(C688)=6),-LEFT(C688,5), IF(AND(L688="W",LEN(C688)=5),-LEFT(C688,4), IF(AND(L688="W",LEN(C688)=4), -LEFT(C688,3), IF(AND(L688="E", LEN(C688)=6),LEFT(C688,5), IF(AND(L688="E",LEN(C688)=5), LEFT(C688,4), IF(AND(L688="E",LEN(C688)=4),LEFT(C688,3) ))))))</f>
        <v>33.4</v>
      </c>
      <c r="O688">
        <f>(F688^2+G688^2+H688^2)^0.5</f>
        <v>0</v>
      </c>
      <c r="P688" t="e">
        <f>ATAN((R688^2+S688^2)^0.5/T688)/$AB$1</f>
        <v>#DIV/0!</v>
      </c>
      <c r="Q688" t="e">
        <f>ATAN2(R688,S688)/$AB$1+180</f>
        <v>#DIV/0!</v>
      </c>
      <c r="R688">
        <f>-F688*SIN(M688*$AB$1)*COS(N688*$AB$1)-G688*SIN($AB$1*M688)*SIN($AB$1*N688)+H688*COS($AB$1*M688)</f>
        <v>0</v>
      </c>
      <c r="S688">
        <f>-F688*SIN($AB$1*N688)+G688*COS($AB$1*N688)</f>
        <v>0</v>
      </c>
      <c r="T688">
        <f>-F688*COS($AB$1*M688)*COS(N688*$AB$1)-G688*COS($AB$1*M688)*SIN($AB$1*N688)-H688*SIN($AB$1*M688)</f>
        <v>0</v>
      </c>
      <c r="W688">
        <f t="shared" si="20"/>
        <v>0</v>
      </c>
    </row>
    <row r="689" spans="1:23">
      <c r="A689" t="s">
        <v>2324</v>
      </c>
      <c r="B689" t="s">
        <v>428</v>
      </c>
      <c r="C689" t="s">
        <v>429</v>
      </c>
      <c r="D689">
        <v>34.1</v>
      </c>
      <c r="I689" t="s">
        <v>1739</v>
      </c>
      <c r="J689" s="36">
        <v>0.11</v>
      </c>
      <c r="K689" s="5" t="str">
        <f>RIGHTB(B689,1)</f>
        <v>N</v>
      </c>
      <c r="L689" s="5" t="str">
        <f>RIGHTB(C689,1)</f>
        <v>W</v>
      </c>
      <c r="M689" s="6" t="str">
        <f>IF(AND(K689="S",LEN(B689)&gt;4),-LEFT(B689,4),IF(AND(K689="S",LEN(B689)=4),-LEFT(B689,3),IF(AND(K689="N",LEN(B689)=4),LEFT(B689,3),LEFT(B689,4))))</f>
        <v>5.3</v>
      </c>
      <c r="N689" s="6">
        <f>IF(AND(L689="W",LEN(C689)=6),-LEFT(C689,5), IF(AND(L689="W",LEN(C689)=5),-LEFT(C689,4), IF(AND(L689="W",LEN(C689)=4), -LEFT(C689,3), IF(AND(L689="E", LEN(C689)=6),LEFT(C689,5), IF(AND(L689="E",LEN(C689)=5), LEFT(C689,4), IF(AND(L689="E",LEN(C689)=4),LEFT(C689,3) ))))))</f>
        <v>-164.3</v>
      </c>
      <c r="O689">
        <f>(F689^2+G689^2+H689^2)^0.5</f>
        <v>0</v>
      </c>
      <c r="P689" t="e">
        <f>ATAN((R689^2+S689^2)^0.5/T689)/$AB$1</f>
        <v>#DIV/0!</v>
      </c>
      <c r="Q689" t="e">
        <f>ATAN2(R689,S689)/$AB$1+180</f>
        <v>#DIV/0!</v>
      </c>
      <c r="R689">
        <f>-F689*SIN(M689*$AB$1)*COS(N689*$AB$1)-G689*SIN($AB$1*M689)*SIN($AB$1*N689)+H689*COS($AB$1*M689)</f>
        <v>0</v>
      </c>
      <c r="S689">
        <f>-F689*SIN($AB$1*N689)+G689*COS($AB$1*N689)</f>
        <v>0</v>
      </c>
      <c r="T689">
        <f>-F689*COS($AB$1*M689)*COS(N689*$AB$1)-G689*COS($AB$1*M689)*SIN($AB$1*N689)-H689*SIN($AB$1*M689)</f>
        <v>0</v>
      </c>
      <c r="W689">
        <f t="shared" si="20"/>
        <v>0</v>
      </c>
    </row>
    <row r="690" spans="1:23">
      <c r="A690" t="s">
        <v>2311</v>
      </c>
      <c r="B690" t="s">
        <v>53</v>
      </c>
      <c r="C690" t="s">
        <v>410</v>
      </c>
      <c r="D690">
        <v>29.6</v>
      </c>
      <c r="I690" t="s">
        <v>1673</v>
      </c>
      <c r="J690" s="36">
        <v>0.11</v>
      </c>
      <c r="K690" s="5" t="str">
        <f>RIGHTB(B690,1)</f>
        <v>N</v>
      </c>
      <c r="L690" s="5" t="str">
        <f>RIGHTB(C690,1)</f>
        <v>E</v>
      </c>
      <c r="M690" s="6" t="str">
        <f>IF(AND(K690="S",LEN(B690)&gt;4),-LEFT(B690,4),IF(AND(K690="S",LEN(B690)=4),-LEFT(B690,3),IF(AND(K690="N",LEN(B690)=4),LEFT(B690,3),LEFT(B690,4))))</f>
        <v>21.9</v>
      </c>
      <c r="N690" s="6" t="str">
        <f>IF(AND(L690="W",LEN(C690)=6),-LEFT(C690,5), IF(AND(L690="W",LEN(C690)=5),-LEFT(C690,4), IF(AND(L690="W",LEN(C690)=4), -LEFT(C690,3), IF(AND(L690="E", LEN(C690)=6),LEFT(C690,5), IF(AND(L690="E",LEN(C690)=5), LEFT(C690,4), IF(AND(L690="E",LEN(C690)=4),LEFT(C690,3) ))))))</f>
        <v>53.1</v>
      </c>
      <c r="O690">
        <f>(F690^2+G690^2+H690^2)^0.5</f>
        <v>0</v>
      </c>
      <c r="P690" t="e">
        <f>ATAN((R690^2+S690^2)^0.5/T690)/$AB$1</f>
        <v>#DIV/0!</v>
      </c>
      <c r="Q690" t="e">
        <f>ATAN2(R690,S690)/$AB$1+180</f>
        <v>#DIV/0!</v>
      </c>
      <c r="R690">
        <f>-F690*SIN(M690*$AB$1)*COS(N690*$AB$1)-G690*SIN($AB$1*M690)*SIN($AB$1*N690)+H690*COS($AB$1*M690)</f>
        <v>0</v>
      </c>
      <c r="S690">
        <f>-F690*SIN($AB$1*N690)+G690*COS($AB$1*N690)</f>
        <v>0</v>
      </c>
      <c r="T690">
        <f>-F690*COS($AB$1*M690)*COS(N690*$AB$1)-G690*COS($AB$1*M690)*SIN($AB$1*N690)-H690*SIN($AB$1*M690)</f>
        <v>0</v>
      </c>
      <c r="W690">
        <f t="shared" si="20"/>
        <v>0</v>
      </c>
    </row>
    <row r="691" spans="1:23">
      <c r="A691" t="s">
        <v>2306</v>
      </c>
      <c r="B691" t="s">
        <v>401</v>
      </c>
      <c r="C691" t="s">
        <v>402</v>
      </c>
      <c r="D691">
        <v>37</v>
      </c>
      <c r="E691">
        <v>18.399999999999999</v>
      </c>
      <c r="F691">
        <v>-4.5</v>
      </c>
      <c r="G691">
        <v>-14.1</v>
      </c>
      <c r="H691">
        <v>-10.9</v>
      </c>
      <c r="I691" t="s">
        <v>1748</v>
      </c>
      <c r="J691" s="36">
        <v>0.11</v>
      </c>
      <c r="K691" s="5" t="str">
        <f>RIGHTB(B691,1)</f>
        <v>N</v>
      </c>
      <c r="L691" s="5" t="str">
        <f>RIGHTB(C691,1)</f>
        <v>E</v>
      </c>
      <c r="M691" s="6" t="str">
        <f>IF(AND(K691="S",LEN(B691)&gt;4),-LEFT(B691,4),IF(AND(K691="S",LEN(B691)=4),-LEFT(B691,3),IF(AND(K691="N",LEN(B691)=4),LEFT(B691,3),LEFT(B691,4))))</f>
        <v>88.5</v>
      </c>
      <c r="N691" s="6" t="str">
        <f>IF(AND(L691="W",LEN(C691)=6),-LEFT(C691,5), IF(AND(L691="W",LEN(C691)=5),-LEFT(C691,4), IF(AND(L691="W",LEN(C691)=4), -LEFT(C691,3), IF(AND(L691="E", LEN(C691)=6),LEFT(C691,5), IF(AND(L691="E",LEN(C691)=5), LEFT(C691,4), IF(AND(L691="E",LEN(C691)=4),LEFT(C691,3) ))))))</f>
        <v>116.6</v>
      </c>
      <c r="O691">
        <f>(F691^2+G691^2+H691^2)^0.5</f>
        <v>18.381240436923729</v>
      </c>
      <c r="P691">
        <f>ATAN((R691^2+S691^2)^0.5/T691)/$AB$1</f>
        <v>52.563786947759205</v>
      </c>
      <c r="Q691">
        <f>ATAN2(R691,S691)/$AB$1+180</f>
        <v>225.09270483944016</v>
      </c>
      <c r="R691">
        <f>-F691*SIN(M691*$AB$1)*COS(N691*$AB$1)-G691*SIN($AB$1*M691)*SIN($AB$1*N691)+H691*COS($AB$1*M691)</f>
        <v>10.303700268084242</v>
      </c>
      <c r="S691">
        <f>-F691*SIN($AB$1*N691)+G691*COS($AB$1*N691)</f>
        <v>10.337097203687676</v>
      </c>
      <c r="T691">
        <f>-F691*COS($AB$1*M691)*COS(N691*$AB$1)-G691*COS($AB$1*M691)*SIN($AB$1*N691)-H691*SIN($AB$1*M691)</f>
        <v>11.173548325710732</v>
      </c>
      <c r="W691">
        <f t="shared" si="20"/>
        <v>1</v>
      </c>
    </row>
    <row r="692" spans="1:23">
      <c r="A692" t="s">
        <v>2258</v>
      </c>
      <c r="B692" t="s">
        <v>2259</v>
      </c>
      <c r="C692" t="s">
        <v>2260</v>
      </c>
      <c r="I692" t="s">
        <v>1739</v>
      </c>
      <c r="J692" s="36">
        <v>0.11</v>
      </c>
      <c r="K692" s="5" t="str">
        <f>RIGHTB(B692,1)</f>
        <v>S</v>
      </c>
      <c r="L692" s="5" t="str">
        <f>RIGHTB(C692,1)</f>
        <v>W</v>
      </c>
      <c r="M692" s="6">
        <f>IF(AND(K692="S",LEN(B692)&gt;4),-LEFT(B692,4),IF(AND(K692="S",LEN(B692)=4),-LEFT(B692,3),IF(AND(K692="N",LEN(B692)=4),LEFT(B692,3),LEFT(B692,4))))</f>
        <v>-21.7</v>
      </c>
      <c r="N692" s="6">
        <f>IF(AND(L692="W",LEN(C692)=6),-LEFT(C692,5), IF(AND(L692="W",LEN(C692)=5),-LEFT(C692,4), IF(AND(L692="W",LEN(C692)=4), -LEFT(C692,3), IF(AND(L692="E", LEN(C692)=6),LEFT(C692,5), IF(AND(L692="E",LEN(C692)=5), LEFT(C692,4), IF(AND(L692="E",LEN(C692)=4),LEFT(C692,3) ))))))</f>
        <v>-98.6</v>
      </c>
      <c r="O692">
        <f>(F692^2+G692^2+H692^2)^0.5</f>
        <v>0</v>
      </c>
      <c r="P692" t="e">
        <f>ATAN((R692^2+S692^2)^0.5/T692)/$AB$1</f>
        <v>#DIV/0!</v>
      </c>
      <c r="Q692" t="e">
        <f>ATAN2(R692,S692)/$AB$1+180</f>
        <v>#DIV/0!</v>
      </c>
      <c r="R692">
        <f>-F692*SIN(M692*$AB$1)*COS(N692*$AB$1)-G692*SIN($AB$1*M692)*SIN($AB$1*N692)+H692*COS($AB$1*M692)</f>
        <v>0</v>
      </c>
      <c r="S692">
        <f>-F692*SIN($AB$1*N692)+G692*COS($AB$1*N692)</f>
        <v>0</v>
      </c>
      <c r="T692">
        <f>-F692*COS($AB$1*M692)*COS(N692*$AB$1)-G692*COS($AB$1*M692)*SIN($AB$1*N692)-H692*SIN($AB$1*M692)</f>
        <v>0</v>
      </c>
      <c r="W692">
        <f t="shared" si="20"/>
        <v>0</v>
      </c>
    </row>
    <row r="693" spans="1:23">
      <c r="A693" t="s">
        <v>2250</v>
      </c>
      <c r="B693" t="s">
        <v>320</v>
      </c>
      <c r="C693" t="s">
        <v>321</v>
      </c>
      <c r="D693">
        <v>57.4</v>
      </c>
      <c r="I693" t="s">
        <v>1748</v>
      </c>
      <c r="J693" s="36">
        <v>0.11</v>
      </c>
      <c r="K693" s="5" t="str">
        <f>RIGHTB(B693,1)</f>
        <v>S</v>
      </c>
      <c r="L693" s="5" t="str">
        <f>RIGHTB(C693,1)</f>
        <v>W</v>
      </c>
      <c r="M693" s="6">
        <f>IF(AND(K693="S",LEN(B693)&gt;4),-LEFT(B693,4),IF(AND(K693="S",LEN(B693)=4),-LEFT(B693,3),IF(AND(K693="N",LEN(B693)=4),LEFT(B693,3),LEFT(B693,4))))</f>
        <v>-23.7</v>
      </c>
      <c r="N693" s="6">
        <f>IF(AND(L693="W",LEN(C693)=6),-LEFT(C693,5), IF(AND(L693="W",LEN(C693)=5),-LEFT(C693,4), IF(AND(L693="W",LEN(C693)=4), -LEFT(C693,3), IF(AND(L693="E", LEN(C693)=6),LEFT(C693,5), IF(AND(L693="E",LEN(C693)=5), LEFT(C693,4), IF(AND(L693="E",LEN(C693)=4),LEFT(C693,3) ))))))</f>
        <v>-16</v>
      </c>
      <c r="O693">
        <f>(F693^2+G693^2+H693^2)^0.5</f>
        <v>0</v>
      </c>
      <c r="P693" t="e">
        <f>ATAN((R693^2+S693^2)^0.5/T693)/$AB$1</f>
        <v>#DIV/0!</v>
      </c>
      <c r="Q693" t="e">
        <f>ATAN2(R693,S693)/$AB$1+180</f>
        <v>#DIV/0!</v>
      </c>
      <c r="R693">
        <f>-F693*SIN(M693*$AB$1)*COS(N693*$AB$1)-G693*SIN($AB$1*M693)*SIN($AB$1*N693)+H693*COS($AB$1*M693)</f>
        <v>0</v>
      </c>
      <c r="S693">
        <f>-F693*SIN($AB$1*N693)+G693*COS($AB$1*N693)</f>
        <v>0</v>
      </c>
      <c r="T693">
        <f>-F693*COS($AB$1*M693)*COS(N693*$AB$1)-G693*COS($AB$1*M693)*SIN($AB$1*N693)-H693*SIN($AB$1*M693)</f>
        <v>0</v>
      </c>
      <c r="W693">
        <f t="shared" si="20"/>
        <v>0</v>
      </c>
    </row>
    <row r="694" spans="1:23">
      <c r="A694" t="s">
        <v>1628</v>
      </c>
      <c r="B694" t="s">
        <v>318</v>
      </c>
      <c r="C694" t="s">
        <v>319</v>
      </c>
      <c r="D694">
        <v>26.1</v>
      </c>
      <c r="E694">
        <v>15.2</v>
      </c>
      <c r="F694">
        <v>-11.6</v>
      </c>
      <c r="G694">
        <v>1.6</v>
      </c>
      <c r="H694">
        <v>9.6999999999999993</v>
      </c>
      <c r="I694" t="s">
        <v>1739</v>
      </c>
      <c r="J694" s="36">
        <v>0.11</v>
      </c>
      <c r="K694" s="5" t="str">
        <f>RIGHTB(B694,1)</f>
        <v>S</v>
      </c>
      <c r="L694" s="5" t="str">
        <f>RIGHTB(C694,1)</f>
        <v>W</v>
      </c>
      <c r="M694" s="6">
        <f>IF(AND(K694="S",LEN(B694)&gt;4),-LEFT(B694,4),IF(AND(K694="S",LEN(B694)=4),-LEFT(B694,3),IF(AND(K694="N",LEN(B694)=4),LEFT(B694,3),LEFT(B694,4))))</f>
        <v>-26.6</v>
      </c>
      <c r="N694" s="6">
        <f>IF(AND(L694="W",LEN(C694)=6),-LEFT(C694,5), IF(AND(L694="W",LEN(C694)=5),-LEFT(C694,4), IF(AND(L694="W",LEN(C694)=4), -LEFT(C694,3), IF(AND(L694="E", LEN(C694)=6),LEFT(C694,5), IF(AND(L694="E",LEN(C694)=5), LEFT(C694,4), IF(AND(L694="E",LEN(C694)=4),LEFT(C694,3) ))))))</f>
        <v>-12.6</v>
      </c>
      <c r="O694">
        <f>(F694^2+G694^2+H694^2)^0.5</f>
        <v>15.205591076969023</v>
      </c>
      <c r="P694">
        <f>ATAN((R694^2+S694^2)^0.5/T694)/$AB$1</f>
        <v>13.624003281378947</v>
      </c>
      <c r="Q694">
        <f>ATAN2(R694,S694)/$AB$1+180</f>
        <v>164.30341728962185</v>
      </c>
      <c r="R694">
        <f>-F694*SIN(M694*$AB$1)*COS(N694*$AB$1)-G694*SIN($AB$1*M694)*SIN($AB$1*N694)+H694*COS($AB$1*M694)</f>
        <v>3.4480981575435745</v>
      </c>
      <c r="S694">
        <f>-F694*SIN($AB$1*N694)+G694*COS($AB$1*N694)</f>
        <v>-0.96899478102454739</v>
      </c>
      <c r="T694">
        <f>-F694*COS($AB$1*M694)*COS(N694*$AB$1)-G694*COS($AB$1*M694)*SIN($AB$1*N694)-H694*SIN($AB$1*M694)</f>
        <v>14.777742324532927</v>
      </c>
      <c r="W694">
        <f t="shared" si="20"/>
        <v>1</v>
      </c>
    </row>
    <row r="695" spans="1:23">
      <c r="A695" t="s">
        <v>2189</v>
      </c>
      <c r="B695" t="s">
        <v>74</v>
      </c>
      <c r="C695" t="s">
        <v>241</v>
      </c>
      <c r="D695">
        <v>30</v>
      </c>
      <c r="I695" t="s">
        <v>1748</v>
      </c>
      <c r="J695" s="36">
        <v>0.11</v>
      </c>
      <c r="K695" s="5" t="str">
        <f>RIGHTB(B695,1)</f>
        <v>S</v>
      </c>
      <c r="L695" s="5" t="str">
        <f>RIGHTB(C695,1)</f>
        <v>E</v>
      </c>
      <c r="M695" s="6">
        <f>IF(AND(K695="S",LEN(B695)&gt;4),-LEFT(B695,4),IF(AND(K695="S",LEN(B695)=4),-LEFT(B695,3),IF(AND(K695="N",LEN(B695)=4),LEFT(B695,3),LEFT(B695,4))))</f>
        <v>-10.3</v>
      </c>
      <c r="N695" s="6" t="str">
        <f>IF(AND(L695="W",LEN(C695)=6),-LEFT(C695,5), IF(AND(L695="W",LEN(C695)=5),-LEFT(C695,4), IF(AND(L695="W",LEN(C695)=4), -LEFT(C695,3), IF(AND(L695="E", LEN(C695)=6),LEFT(C695,5), IF(AND(L695="E",LEN(C695)=5), LEFT(C695,4), IF(AND(L695="E",LEN(C695)=4),LEFT(C695,3) ))))))</f>
        <v>148.8</v>
      </c>
      <c r="O695">
        <f>(F695^2+G695^2+H695^2)^0.5</f>
        <v>0</v>
      </c>
      <c r="P695" t="e">
        <f>ATAN((R695^2+S695^2)^0.5/T695)/$AB$1</f>
        <v>#DIV/0!</v>
      </c>
      <c r="Q695" t="e">
        <f>ATAN2(R695,S695)/$AB$1+180</f>
        <v>#DIV/0!</v>
      </c>
      <c r="R695">
        <f>-F695*SIN(M695*$AB$1)*COS(N695*$AB$1)-G695*SIN($AB$1*M695)*SIN($AB$1*N695)+H695*COS($AB$1*M695)</f>
        <v>0</v>
      </c>
      <c r="S695">
        <f>-F695*SIN($AB$1*N695)+G695*COS($AB$1*N695)</f>
        <v>0</v>
      </c>
      <c r="T695">
        <f>-F695*COS($AB$1*M695)*COS(N695*$AB$1)-G695*COS($AB$1*M695)*SIN($AB$1*N695)-H695*SIN($AB$1*M695)</f>
        <v>0</v>
      </c>
      <c r="W695">
        <f t="shared" si="20"/>
        <v>0</v>
      </c>
    </row>
    <row r="696" spans="1:23">
      <c r="A696" t="s">
        <v>2176</v>
      </c>
      <c r="I696" t="s">
        <v>1673</v>
      </c>
      <c r="J696" s="36">
        <v>0.11</v>
      </c>
      <c r="K696" s="5" t="str">
        <f>RIGHTB(B696,1)</f>
        <v/>
      </c>
      <c r="L696" s="5" t="str">
        <f>RIGHTB(C696,1)</f>
        <v/>
      </c>
      <c r="M696" s="6" t="str">
        <f>IF(AND(K696="S",LEN(B696)&gt;4),-LEFT(B696,4),IF(AND(K696="S",LEN(B696)=4),-LEFT(B696,3),IF(AND(K696="N",LEN(B696)=4),LEFT(B696,3),LEFT(B696,4))))</f>
        <v/>
      </c>
      <c r="N696" s="6" t="b">
        <f>IF(AND(L696="W",LEN(C696)=6),-LEFT(C696,5), IF(AND(L696="W",LEN(C696)=5),-LEFT(C696,4), IF(AND(L696="W",LEN(C696)=4), -LEFT(C696,3), IF(AND(L696="E", LEN(C696)=6),LEFT(C696,5), IF(AND(L696="E",LEN(C696)=5), LEFT(C696,4), IF(AND(L696="E",LEN(C696)=4),LEFT(C696,3) ))))))</f>
        <v>0</v>
      </c>
      <c r="O696">
        <f>(F696^2+G696^2+H696^2)^0.5</f>
        <v>0</v>
      </c>
      <c r="P696" t="e">
        <f>ATAN((R696^2+S696^2)^0.5/T696)/$AB$1</f>
        <v>#VALUE!</v>
      </c>
      <c r="Q696" t="e">
        <f>ATAN2(R696,S696)/$AB$1+180</f>
        <v>#VALUE!</v>
      </c>
      <c r="R696" t="e">
        <f>-F696*SIN(M696*$AB$1)*COS(N696*$AB$1)-G696*SIN($AB$1*M696)*SIN($AB$1*N696)+H696*COS($AB$1*M696)</f>
        <v>#VALUE!</v>
      </c>
      <c r="S696">
        <f>-F696*SIN($AB$1*N696)+G696*COS($AB$1*N696)</f>
        <v>0</v>
      </c>
      <c r="T696" t="e">
        <f>-F696*COS($AB$1*M696)*COS(N696*$AB$1)-G696*COS($AB$1*M696)*SIN($AB$1*N696)-H696*SIN($AB$1*M696)</f>
        <v>#VALUE!</v>
      </c>
      <c r="W696">
        <f t="shared" si="20"/>
        <v>0</v>
      </c>
    </row>
    <row r="697" spans="1:23">
      <c r="A697" t="s">
        <v>2162</v>
      </c>
      <c r="I697" t="s">
        <v>1748</v>
      </c>
      <c r="J697" s="36">
        <v>0.11</v>
      </c>
      <c r="K697" s="5" t="str">
        <f>RIGHTB(B697,1)</f>
        <v/>
      </c>
      <c r="L697" s="5" t="str">
        <f>RIGHTB(C697,1)</f>
        <v/>
      </c>
      <c r="M697" s="6" t="str">
        <f>IF(AND(K697="S",LEN(B697)&gt;4),-LEFT(B697,4),IF(AND(K697="S",LEN(B697)=4),-LEFT(B697,3),IF(AND(K697="N",LEN(B697)=4),LEFT(B697,3),LEFT(B697,4))))</f>
        <v/>
      </c>
      <c r="N697" s="6" t="b">
        <f>IF(AND(L697="W",LEN(C697)=6),-LEFT(C697,5), IF(AND(L697="W",LEN(C697)=5),-LEFT(C697,4), IF(AND(L697="W",LEN(C697)=4), -LEFT(C697,3), IF(AND(L697="E", LEN(C697)=6),LEFT(C697,5), IF(AND(L697="E",LEN(C697)=5), LEFT(C697,4), IF(AND(L697="E",LEN(C697)=4),LEFT(C697,3) ))))))</f>
        <v>0</v>
      </c>
      <c r="O697">
        <f>(F697^2+G697^2+H697^2)^0.5</f>
        <v>0</v>
      </c>
      <c r="P697" t="e">
        <f>ATAN((R697^2+S697^2)^0.5/T697)/$AB$1</f>
        <v>#VALUE!</v>
      </c>
      <c r="Q697" t="e">
        <f>ATAN2(R697,S697)/$AB$1+180</f>
        <v>#VALUE!</v>
      </c>
      <c r="R697" t="e">
        <f>-F697*SIN(M697*$AB$1)*COS(N697*$AB$1)-G697*SIN($AB$1*M697)*SIN($AB$1*N697)+H697*COS($AB$1*M697)</f>
        <v>#VALUE!</v>
      </c>
      <c r="S697">
        <f>-F697*SIN($AB$1*N697)+G697*COS($AB$1*N697)</f>
        <v>0</v>
      </c>
      <c r="T697" t="e">
        <f>-F697*COS($AB$1*M697)*COS(N697*$AB$1)-G697*COS($AB$1*M697)*SIN($AB$1*N697)-H697*SIN($AB$1*M697)</f>
        <v>#VALUE!</v>
      </c>
      <c r="W697">
        <f t="shared" si="20"/>
        <v>0</v>
      </c>
    </row>
    <row r="698" spans="1:23">
      <c r="A698" t="s">
        <v>2136</v>
      </c>
      <c r="B698" t="s">
        <v>166</v>
      </c>
      <c r="C698" t="s">
        <v>167</v>
      </c>
      <c r="I698" t="s">
        <v>1739</v>
      </c>
      <c r="J698" s="36">
        <v>0.11</v>
      </c>
      <c r="K698" s="5" t="str">
        <f>RIGHTB(B698,1)</f>
        <v>N</v>
      </c>
      <c r="L698" s="5" t="str">
        <f>RIGHTB(C698,1)</f>
        <v>W</v>
      </c>
      <c r="M698" s="6" t="str">
        <f>IF(AND(K698="S",LEN(B698)&gt;4),-LEFT(B698,4),IF(AND(K698="S",LEN(B698)=4),-LEFT(B698,3),IF(AND(K698="N",LEN(B698)=4),LEFT(B698,3),LEFT(B698,4))))</f>
        <v>28.1</v>
      </c>
      <c r="N698" s="6">
        <f>IF(AND(L698="W",LEN(C698)=6),-LEFT(C698,5), IF(AND(L698="W",LEN(C698)=5),-LEFT(C698,4), IF(AND(L698="W",LEN(C698)=4), -LEFT(C698,3), IF(AND(L698="E", LEN(C698)=6),LEFT(C698,5), IF(AND(L698="E",LEN(C698)=5), LEFT(C698,4), IF(AND(L698="E",LEN(C698)=4),LEFT(C698,3) ))))))</f>
        <v>-95.2</v>
      </c>
      <c r="O698">
        <f>(F698^2+G698^2+H698^2)^0.5</f>
        <v>0</v>
      </c>
      <c r="P698" t="e">
        <f>ATAN((R698^2+S698^2)^0.5/T698)/$AB$1</f>
        <v>#DIV/0!</v>
      </c>
      <c r="Q698" t="e">
        <f>ATAN2(R698,S698)/$AB$1+180</f>
        <v>#DIV/0!</v>
      </c>
      <c r="R698">
        <f>-F698*SIN(M698*$AB$1)*COS(N698*$AB$1)-G698*SIN($AB$1*M698)*SIN($AB$1*N698)+H698*COS($AB$1*M698)</f>
        <v>0</v>
      </c>
      <c r="S698">
        <f>-F698*SIN($AB$1*N698)+G698*COS($AB$1*N698)</f>
        <v>0</v>
      </c>
      <c r="T698">
        <f>-F698*COS($AB$1*M698)*COS(N698*$AB$1)-G698*COS($AB$1*M698)*SIN($AB$1*N698)-H698*SIN($AB$1*M698)</f>
        <v>0</v>
      </c>
      <c r="W698">
        <f t="shared" si="20"/>
        <v>0</v>
      </c>
    </row>
    <row r="699" spans="1:23">
      <c r="A699" t="s">
        <v>2124</v>
      </c>
      <c r="I699" t="s">
        <v>1748</v>
      </c>
      <c r="J699" s="36">
        <v>0.11</v>
      </c>
      <c r="K699" s="5" t="str">
        <f>RIGHTB(B699,1)</f>
        <v/>
      </c>
      <c r="L699" s="5" t="str">
        <f>RIGHTB(C699,1)</f>
        <v/>
      </c>
      <c r="M699" s="6" t="str">
        <f>IF(AND(K699="S",LEN(B699)&gt;4),-LEFT(B699,4),IF(AND(K699="S",LEN(B699)=4),-LEFT(B699,3),IF(AND(K699="N",LEN(B699)=4),LEFT(B699,3),LEFT(B699,4))))</f>
        <v/>
      </c>
      <c r="N699" s="6" t="b">
        <f>IF(AND(L699="W",LEN(C699)=6),-LEFT(C699,5), IF(AND(L699="W",LEN(C699)=5),-LEFT(C699,4), IF(AND(L699="W",LEN(C699)=4), -LEFT(C699,3), IF(AND(L699="E", LEN(C699)=6),LEFT(C699,5), IF(AND(L699="E",LEN(C699)=5), LEFT(C699,4), IF(AND(L699="E",LEN(C699)=4),LEFT(C699,3) ))))))</f>
        <v>0</v>
      </c>
      <c r="O699">
        <f>(F699^2+G699^2+H699^2)^0.5</f>
        <v>0</v>
      </c>
      <c r="P699" t="e">
        <f>ATAN((R699^2+S699^2)^0.5/T699)/$AB$1</f>
        <v>#VALUE!</v>
      </c>
      <c r="Q699" t="e">
        <f>ATAN2(R699,S699)/$AB$1+180</f>
        <v>#VALUE!</v>
      </c>
      <c r="R699" t="e">
        <f>-F699*SIN(M699*$AB$1)*COS(N699*$AB$1)-G699*SIN($AB$1*M699)*SIN($AB$1*N699)+H699*COS($AB$1*M699)</f>
        <v>#VALUE!</v>
      </c>
      <c r="S699">
        <f>-F699*SIN($AB$1*N699)+G699*COS($AB$1*N699)</f>
        <v>0</v>
      </c>
      <c r="T699" t="e">
        <f>-F699*COS($AB$1*M699)*COS(N699*$AB$1)-G699*COS($AB$1*M699)*SIN($AB$1*N699)-H699*SIN($AB$1*M699)</f>
        <v>#VALUE!</v>
      </c>
      <c r="W699">
        <f t="shared" si="20"/>
        <v>0</v>
      </c>
    </row>
    <row r="700" spans="1:23">
      <c r="A700" t="s">
        <v>1608</v>
      </c>
      <c r="B700" t="s">
        <v>902</v>
      </c>
      <c r="C700" t="s">
        <v>945</v>
      </c>
      <c r="D700">
        <v>18.7</v>
      </c>
      <c r="E700">
        <v>44.8</v>
      </c>
      <c r="F700">
        <v>-3.4</v>
      </c>
      <c r="G700">
        <v>-43.5</v>
      </c>
      <c r="H700">
        <v>-10.3</v>
      </c>
      <c r="I700" t="s">
        <v>1673</v>
      </c>
      <c r="J700" s="36">
        <v>0.11</v>
      </c>
      <c r="K700" s="5" t="str">
        <f>RIGHTB(B700,1)</f>
        <v>S</v>
      </c>
      <c r="L700" s="5" t="str">
        <f>RIGHTB(C700,1)</f>
        <v>E</v>
      </c>
      <c r="M700" s="6">
        <f>IF(AND(K700="S",LEN(B700)&gt;4),-LEFT(B700,4),IF(AND(K700="S",LEN(B700)=4),-LEFT(B700,3),IF(AND(K700="N",LEN(B700)=4),LEFT(B700,3),LEFT(B700,4))))</f>
        <v>-1.3</v>
      </c>
      <c r="N700" s="6" t="str">
        <f>IF(AND(L700="W",LEN(C700)=6),-LEFT(C700,5), IF(AND(L700="W",LEN(C700)=5),-LEFT(C700,4), IF(AND(L700="W",LEN(C700)=4), -LEFT(C700,3), IF(AND(L700="E", LEN(C700)=6),LEFT(C700,5), IF(AND(L700="E",LEN(C700)=5), LEFT(C700,4), IF(AND(L700="E",LEN(C700)=4),LEFT(C700,3) ))))))</f>
        <v>147.6</v>
      </c>
      <c r="O700">
        <f>(F700^2+G700^2+H700^2)^0.5</f>
        <v>44.831908279706319</v>
      </c>
      <c r="P700">
        <f>ATAN((R700^2+S700^2)^0.5/T700)/$AB$1</f>
        <v>63.221317557294405</v>
      </c>
      <c r="Q700">
        <f>ATAN2(R700,S700)/$AB$1+180</f>
        <v>285.59676306777794</v>
      </c>
      <c r="R700">
        <f>-F700*SIN(M700*$AB$1)*COS(N700*$AB$1)-G700*SIN($AB$1*M700)*SIN($AB$1*N700)+H700*COS($AB$1*M700)</f>
        <v>-10.761026942205927</v>
      </c>
      <c r="S700">
        <f>-F700*SIN($AB$1*N700)+G700*COS($AB$1*N700)</f>
        <v>38.550075860761396</v>
      </c>
      <c r="T700">
        <f>-F700*COS($AB$1*M700)*COS(N700*$AB$1)-G700*COS($AB$1*M700)*SIN($AB$1*N700)-H700*SIN($AB$1*M700)</f>
        <v>20.198810615446124</v>
      </c>
      <c r="W700">
        <f t="shared" si="20"/>
        <v>1</v>
      </c>
    </row>
    <row r="701" spans="1:23">
      <c r="A701" t="s">
        <v>2042</v>
      </c>
      <c r="B701" t="s">
        <v>30</v>
      </c>
      <c r="C701" t="s">
        <v>31</v>
      </c>
      <c r="D701">
        <v>26.3</v>
      </c>
      <c r="E701">
        <v>12</v>
      </c>
      <c r="F701">
        <v>11.5</v>
      </c>
      <c r="G701">
        <v>-2.8</v>
      </c>
      <c r="H701">
        <v>-2.2000000000000002</v>
      </c>
      <c r="I701" t="s">
        <v>1748</v>
      </c>
      <c r="J701" s="36">
        <v>0.11</v>
      </c>
      <c r="K701" s="5" t="str">
        <f>RIGHTB(B701,1)</f>
        <v>N</v>
      </c>
      <c r="L701" s="5" t="str">
        <f>RIGHTB(C701,1)</f>
        <v>E</v>
      </c>
      <c r="M701" s="6" t="str">
        <f>IF(AND(K701="S",LEN(B701)&gt;4),-LEFT(B701,4),IF(AND(K701="S",LEN(B701)=4),-LEFT(B701,3),IF(AND(K701="N",LEN(B701)=4),LEFT(B701,3),LEFT(B701,4))))</f>
        <v>33.5</v>
      </c>
      <c r="N701" s="6" t="str">
        <f>IF(AND(L701="W",LEN(C701)=6),-LEFT(C701,5), IF(AND(L701="W",LEN(C701)=5),-LEFT(C701,4), IF(AND(L701="W",LEN(C701)=4), -LEFT(C701,3), IF(AND(L701="E", LEN(C701)=6),LEFT(C701,5), IF(AND(L701="E",LEN(C701)=5), LEFT(C701,4), IF(AND(L701="E",LEN(C701)=4),LEFT(C701,3) ))))))</f>
        <v>144.9</v>
      </c>
      <c r="O701">
        <f>(F701^2+G701^2+H701^2)^0.5</f>
        <v>12.038687636117153</v>
      </c>
      <c r="P701">
        <f>ATAN((R701^2+S701^2)^0.5/T701)/$AB$1</f>
        <v>30.219909463635908</v>
      </c>
      <c r="Q701">
        <f>ATAN2(R701,S701)/$AB$1+180</f>
        <v>134.5009181284031</v>
      </c>
      <c r="R701">
        <f>-F701*SIN(M701*$AB$1)*COS(N701*$AB$1)-G701*SIN($AB$1*M701)*SIN($AB$1*N701)+H701*COS($AB$1*M701)</f>
        <v>4.2470993726388127</v>
      </c>
      <c r="S701">
        <f>-F701*SIN($AB$1*N701)+G701*COS($AB$1*N701)</f>
        <v>-4.3217411905041079</v>
      </c>
      <c r="T701">
        <f>-F701*COS($AB$1*M701)*COS(N701*$AB$1)-G701*COS($AB$1*M701)*SIN($AB$1*N701)-H701*SIN($AB$1*M701)</f>
        <v>10.402629475340893</v>
      </c>
      <c r="W701">
        <f t="shared" si="20"/>
        <v>1</v>
      </c>
    </row>
    <row r="702" spans="1:23">
      <c r="A702" t="s">
        <v>1595</v>
      </c>
      <c r="B702" t="s">
        <v>21</v>
      </c>
      <c r="C702" t="s">
        <v>776</v>
      </c>
      <c r="D702" s="35">
        <v>39</v>
      </c>
      <c r="E702">
        <v>28.8</v>
      </c>
      <c r="F702">
        <v>-28.2</v>
      </c>
      <c r="G702">
        <v>3.4</v>
      </c>
      <c r="H702">
        <v>4.5999999999999996</v>
      </c>
      <c r="I702" t="s">
        <v>1748</v>
      </c>
      <c r="J702" s="36">
        <v>0.11</v>
      </c>
      <c r="K702" s="5" t="str">
        <f>RIGHTB(B702,1)</f>
        <v>S</v>
      </c>
      <c r="L702" s="5" t="str">
        <f>RIGHTB(C702,1)</f>
        <v>W</v>
      </c>
      <c r="M702" s="6">
        <f>IF(AND(K702="S",LEN(B702)&gt;4),-LEFT(B702,4),IF(AND(K702="S",LEN(B702)=4),-LEFT(B702,3),IF(AND(K702="N",LEN(B702)=4),LEFT(B702,3),LEFT(B702,4))))</f>
        <v>-8</v>
      </c>
      <c r="N702" s="6">
        <f>IF(AND(L702="W",LEN(C702)=6),-LEFT(C702,5), IF(AND(L702="W",LEN(C702)=5),-LEFT(C702,4), IF(AND(L702="W",LEN(C702)=4), -LEFT(C702,3), IF(AND(L702="E", LEN(C702)=6),LEFT(C702,5), IF(AND(L702="E",LEN(C702)=5), LEFT(C702,4), IF(AND(L702="E",LEN(C702)=4),LEFT(C702,3) ))))))</f>
        <v>-11.2</v>
      </c>
      <c r="O702">
        <f>(F702^2+G702^2+H702^2)^0.5</f>
        <v>28.774294083434956</v>
      </c>
      <c r="P702">
        <f>ATAN((R702^2+S702^2)^0.5/T702)/$AB$1</f>
        <v>4.4413694336418237</v>
      </c>
      <c r="Q702">
        <f>ATAN2(R702,S702)/$AB$1+180</f>
        <v>105.97855320623171</v>
      </c>
      <c r="R702">
        <f>-F702*SIN(M702*$AB$1)*COS(N702*$AB$1)-G702*SIN($AB$1*M702)*SIN($AB$1*N702)+H702*COS($AB$1*M702)</f>
        <v>0.61338714800798089</v>
      </c>
      <c r="S702">
        <f>-F702*SIN($AB$1*N702)+G702*COS($AB$1*N702)</f>
        <v>-2.1421611760577117</v>
      </c>
      <c r="T702">
        <f>-F702*COS($AB$1*M702)*COS(N702*$AB$1)-G702*COS($AB$1*M702)*SIN($AB$1*N702)-H702*SIN($AB$1*M702)</f>
        <v>28.687887717684088</v>
      </c>
      <c r="W702">
        <f t="shared" si="20"/>
        <v>1</v>
      </c>
    </row>
    <row r="703" spans="1:23">
      <c r="A703" t="s">
        <v>1585</v>
      </c>
      <c r="B703" t="s">
        <v>48</v>
      </c>
      <c r="C703" t="s">
        <v>632</v>
      </c>
      <c r="D703">
        <v>42</v>
      </c>
      <c r="E703">
        <v>13.3</v>
      </c>
      <c r="F703">
        <v>-7.6</v>
      </c>
      <c r="G703">
        <v>9.1</v>
      </c>
      <c r="H703">
        <v>6</v>
      </c>
      <c r="I703" t="s">
        <v>1739</v>
      </c>
      <c r="J703" s="36">
        <v>0.11</v>
      </c>
      <c r="K703" s="5" t="str">
        <f>RIGHTB(B703,1)</f>
        <v>S</v>
      </c>
      <c r="L703" s="5" t="str">
        <f>RIGHTB(C703,1)</f>
        <v>W</v>
      </c>
      <c r="M703" s="6">
        <f>IF(AND(K703="S",LEN(B703)&gt;4),-LEFT(B703,4),IF(AND(K703="S",LEN(B703)=4),-LEFT(B703,3),IF(AND(K703="N",LEN(B703)=4),LEFT(B703,3),LEFT(B703,4))))</f>
        <v>-49.2</v>
      </c>
      <c r="N703" s="6">
        <f>IF(AND(L703="W",LEN(C703)=6),-LEFT(C703,5), IF(AND(L703="W",LEN(C703)=5),-LEFT(C703,4), IF(AND(L703="W",LEN(C703)=4), -LEFT(C703,3), IF(AND(L703="E", LEN(C703)=6),LEFT(C703,5), IF(AND(L703="E",LEN(C703)=5), LEFT(C703,4), IF(AND(L703="E",LEN(C703)=4),LEFT(C703,3) ))))))</f>
        <v>-6.3</v>
      </c>
      <c r="O703">
        <f>(F703^2+G703^2+H703^2)^0.5</f>
        <v>13.287964479181904</v>
      </c>
      <c r="P703">
        <f>ATAN((R703^2+S703^2)^0.5/T703)/$AB$1</f>
        <v>40.325582281415087</v>
      </c>
      <c r="Q703">
        <f>ATAN2(R703,S703)/$AB$1+180</f>
        <v>287.27681438030845</v>
      </c>
      <c r="R703">
        <f>-F703*SIN(M703*$AB$1)*COS(N703*$AB$1)-G703*SIN($AB$1*M703)*SIN($AB$1*N703)+H703*COS($AB$1*M703)</f>
        <v>-2.5538170060733263</v>
      </c>
      <c r="S703">
        <f>-F703*SIN($AB$1*N703)+G703*COS($AB$1*N703)</f>
        <v>8.2110639303770707</v>
      </c>
      <c r="T703">
        <f>-F703*COS($AB$1*M703)*COS(N703*$AB$1)-G703*COS($AB$1*M703)*SIN($AB$1*N703)-H703*SIN($AB$1*M703)</f>
        <v>10.130471254129855</v>
      </c>
      <c r="W703">
        <f t="shared" si="20"/>
        <v>1</v>
      </c>
    </row>
    <row r="704" spans="1:23">
      <c r="A704" t="s">
        <v>1578</v>
      </c>
      <c r="B704" t="s">
        <v>162</v>
      </c>
      <c r="C704" t="s">
        <v>606</v>
      </c>
      <c r="D704">
        <v>27.8</v>
      </c>
      <c r="E704">
        <v>14.2</v>
      </c>
      <c r="F704">
        <v>-10</v>
      </c>
      <c r="G704">
        <v>3.9</v>
      </c>
      <c r="H704">
        <v>-9.3000000000000007</v>
      </c>
      <c r="I704" t="s">
        <v>1673</v>
      </c>
      <c r="J704" s="36">
        <v>0.11</v>
      </c>
      <c r="K704" s="5" t="str">
        <f>RIGHTB(B704,1)</f>
        <v>N</v>
      </c>
      <c r="L704" s="5" t="str">
        <f>RIGHTB(C704,1)</f>
        <v>E</v>
      </c>
      <c r="M704" s="6" t="str">
        <f>IF(AND(K704="S",LEN(B704)&gt;4),-LEFT(B704,4),IF(AND(K704="S",LEN(B704)=4),-LEFT(B704,3),IF(AND(K704="N",LEN(B704)=4),LEFT(B704,3),LEFT(B704,4))))</f>
        <v>36.2</v>
      </c>
      <c r="N704" s="6" t="str">
        <f>IF(AND(L704="W",LEN(C704)=6),-LEFT(C704,5), IF(AND(L704="W",LEN(C704)=5),-LEFT(C704,4), IF(AND(L704="W",LEN(C704)=4), -LEFT(C704,3), IF(AND(L704="E", LEN(C704)=6),LEFT(C704,5), IF(AND(L704="E",LEN(C704)=5), LEFT(C704,4), IF(AND(L704="E",LEN(C704)=4),LEFT(C704,3) ))))))</f>
        <v>6.7</v>
      </c>
      <c r="O704">
        <f>(F704^2+G704^2+H704^2)^0.5</f>
        <v>14.20211251891774</v>
      </c>
      <c r="P704">
        <f>ATAN((R704^2+S704^2)^0.5/T704)/$AB$1</f>
        <v>22.299857468794247</v>
      </c>
      <c r="Q704">
        <f>ATAN2(R704,S704)/$AB$1+180</f>
        <v>290.73241118596121</v>
      </c>
      <c r="R704">
        <f>-F704*SIN(M704*$AB$1)*COS(N704*$AB$1)-G704*SIN($AB$1*M704)*SIN($AB$1*N704)+H704*COS($AB$1*M704)</f>
        <v>-1.9077437123001868</v>
      </c>
      <c r="S704">
        <f>-F704*SIN($AB$1*N704)+G704*COS($AB$1*N704)</f>
        <v>5.0400729041617538</v>
      </c>
      <c r="T704">
        <f>-F704*COS($AB$1*M704)*COS(N704*$AB$1)-G704*COS($AB$1*M704)*SIN($AB$1*N704)-H704*SIN($AB$1*M704)</f>
        <v>13.139945930212713</v>
      </c>
      <c r="W704">
        <f t="shared" si="20"/>
        <v>1</v>
      </c>
    </row>
    <row r="705" spans="1:23">
      <c r="A705" t="s">
        <v>1946</v>
      </c>
      <c r="B705" t="s">
        <v>600</v>
      </c>
      <c r="C705" t="s">
        <v>601</v>
      </c>
      <c r="I705" t="s">
        <v>1673</v>
      </c>
      <c r="J705" s="36">
        <v>0.11</v>
      </c>
      <c r="K705" s="5" t="str">
        <f>RIGHTB(B705,1)</f>
        <v>S</v>
      </c>
      <c r="L705" s="5" t="str">
        <f>RIGHTB(C705,1)</f>
        <v>W</v>
      </c>
      <c r="M705" s="6">
        <f>IF(AND(K705="S",LEN(B705)&gt;4),-LEFT(B705,4),IF(AND(K705="S",LEN(B705)=4),-LEFT(B705,3),IF(AND(K705="N",LEN(B705)=4),LEFT(B705,3),LEFT(B705,4))))</f>
        <v>-30.6</v>
      </c>
      <c r="N705" s="6">
        <f>IF(AND(L705="W",LEN(C705)=6),-LEFT(C705,5), IF(AND(L705="W",LEN(C705)=5),-LEFT(C705,4), IF(AND(L705="W",LEN(C705)=4), -LEFT(C705,3), IF(AND(L705="E", LEN(C705)=6),LEFT(C705,5), IF(AND(L705="E",LEN(C705)=5), LEFT(C705,4), IF(AND(L705="E",LEN(C705)=4),LEFT(C705,3) ))))))</f>
        <v>-93.1</v>
      </c>
      <c r="O705">
        <f>(F705^2+G705^2+H705^2)^0.5</f>
        <v>0</v>
      </c>
      <c r="P705" t="e">
        <f>ATAN((R705^2+S705^2)^0.5/T705)/$AB$1</f>
        <v>#DIV/0!</v>
      </c>
      <c r="Q705" t="e">
        <f>ATAN2(R705,S705)/$AB$1+180</f>
        <v>#DIV/0!</v>
      </c>
      <c r="R705">
        <f>-F705*SIN(M705*$AB$1)*COS(N705*$AB$1)-G705*SIN($AB$1*M705)*SIN($AB$1*N705)+H705*COS($AB$1*M705)</f>
        <v>0</v>
      </c>
      <c r="S705">
        <f>-F705*SIN($AB$1*N705)+G705*COS($AB$1*N705)</f>
        <v>0</v>
      </c>
      <c r="T705">
        <f>-F705*COS($AB$1*M705)*COS(N705*$AB$1)-G705*COS($AB$1*M705)*SIN($AB$1*N705)-H705*SIN($AB$1*M705)</f>
        <v>0</v>
      </c>
      <c r="W705">
        <f t="shared" si="20"/>
        <v>0</v>
      </c>
    </row>
    <row r="706" spans="1:23">
      <c r="A706" t="s">
        <v>1916</v>
      </c>
      <c r="B706" t="s">
        <v>557</v>
      </c>
      <c r="C706" t="s">
        <v>558</v>
      </c>
      <c r="D706">
        <v>24.1</v>
      </c>
      <c r="E706">
        <v>15.9</v>
      </c>
      <c r="F706">
        <v>9.5</v>
      </c>
      <c r="G706">
        <v>-8.3000000000000007</v>
      </c>
      <c r="H706">
        <v>9.6999999999999993</v>
      </c>
      <c r="I706" t="s">
        <v>1748</v>
      </c>
      <c r="J706" s="36">
        <v>0.11</v>
      </c>
      <c r="K706" s="5" t="str">
        <f>RIGHTB(B706,1)</f>
        <v>S</v>
      </c>
      <c r="L706" s="5" t="str">
        <f>RIGHTB(C706,1)</f>
        <v>E</v>
      </c>
      <c r="M706" s="6">
        <f>IF(AND(K706="S",LEN(B706)&gt;4),-LEFT(B706,4),IF(AND(K706="S",LEN(B706)=4),-LEFT(B706,3),IF(AND(K706="N",LEN(B706)=4),LEFT(B706,3),LEFT(B706,4))))</f>
        <v>-65.2</v>
      </c>
      <c r="N706" s="6" t="str">
        <f>IF(AND(L706="W",LEN(C706)=6),-LEFT(C706,5), IF(AND(L706="W",LEN(C706)=5),-LEFT(C706,4), IF(AND(L706="W",LEN(C706)=4), -LEFT(C706,3), IF(AND(L706="E", LEN(C706)=6),LEFT(C706,5), IF(AND(L706="E",LEN(C706)=5), LEFT(C706,4), IF(AND(L706="E",LEN(C706)=4),LEFT(C706,3) ))))))</f>
        <v>128.2</v>
      </c>
      <c r="O706">
        <f>(F706^2+G706^2+H706^2)^0.5</f>
        <v>15.913202066209051</v>
      </c>
      <c r="P706">
        <f>ATAN((R706^2+S706^2)^0.5/T706)/$AB$1</f>
        <v>28.342642225583074</v>
      </c>
      <c r="Q706">
        <f>ATAN2(R706,S706)/$AB$1+180</f>
        <v>17.986635967985052</v>
      </c>
      <c r="R706">
        <f>-F706*SIN(M706*$AB$1)*COS(N706*$AB$1)-G706*SIN($AB$1*M706)*SIN($AB$1*N706)+H706*COS($AB$1*M706)</f>
        <v>-7.185478799661225</v>
      </c>
      <c r="S706">
        <f>-F706*SIN($AB$1*N706)+G706*COS($AB$1*N706)</f>
        <v>-2.3328508044914757</v>
      </c>
      <c r="T706">
        <f>-F706*COS($AB$1*M706)*COS(N706*$AB$1)-G706*COS($AB$1*M706)*SIN($AB$1*N706)-H706*SIN($AB$1*M706)</f>
        <v>14.005595365553104</v>
      </c>
      <c r="W706">
        <f t="shared" si="20"/>
        <v>1</v>
      </c>
    </row>
    <row r="707" spans="1:23">
      <c r="A707" t="s">
        <v>1905</v>
      </c>
      <c r="B707" t="s">
        <v>439</v>
      </c>
      <c r="C707" t="s">
        <v>539</v>
      </c>
      <c r="I707" t="s">
        <v>1739</v>
      </c>
      <c r="J707" s="36">
        <v>0.11</v>
      </c>
      <c r="K707" s="5" t="str">
        <f>RIGHTB(B707,1)</f>
        <v>N</v>
      </c>
      <c r="L707" s="5" t="str">
        <f>RIGHTB(C707,1)</f>
        <v>W</v>
      </c>
      <c r="M707" s="6" t="str">
        <f>IF(AND(K707="S",LEN(B707)&gt;4),-LEFT(B707,4),IF(AND(K707="S",LEN(B707)=4),-LEFT(B707,3),IF(AND(K707="N",LEN(B707)=4),LEFT(B707,3),LEFT(B707,4))))</f>
        <v>14.0</v>
      </c>
      <c r="N707" s="6">
        <f>IF(AND(L707="W",LEN(C707)=6),-LEFT(C707,5), IF(AND(L707="W",LEN(C707)=5),-LEFT(C707,4), IF(AND(L707="W",LEN(C707)=4), -LEFT(C707,3), IF(AND(L707="E", LEN(C707)=6),LEFT(C707,5), IF(AND(L707="E",LEN(C707)=5), LEFT(C707,4), IF(AND(L707="E",LEN(C707)=4),LEFT(C707,3) ))))))</f>
        <v>-17.399999999999999</v>
      </c>
      <c r="O707">
        <f>(F707^2+G707^2+H707^2)^0.5</f>
        <v>0</v>
      </c>
      <c r="P707" t="e">
        <f>ATAN((R707^2+S707^2)^0.5/T707)/$AB$1</f>
        <v>#DIV/0!</v>
      </c>
      <c r="Q707" t="e">
        <f>ATAN2(R707,S707)/$AB$1+180</f>
        <v>#DIV/0!</v>
      </c>
      <c r="R707">
        <f>-F707*SIN(M707*$AB$1)*COS(N707*$AB$1)-G707*SIN($AB$1*M707)*SIN($AB$1*N707)+H707*COS($AB$1*M707)</f>
        <v>0</v>
      </c>
      <c r="S707">
        <f>-F707*SIN($AB$1*N707)+G707*COS($AB$1*N707)</f>
        <v>0</v>
      </c>
      <c r="T707">
        <f>-F707*COS($AB$1*M707)*COS(N707*$AB$1)-G707*COS($AB$1*M707)*SIN($AB$1*N707)-H707*SIN($AB$1*M707)</f>
        <v>0</v>
      </c>
      <c r="W707">
        <f t="shared" si="20"/>
        <v>0</v>
      </c>
    </row>
    <row r="708" spans="1:23">
      <c r="A708" t="s">
        <v>1546</v>
      </c>
      <c r="B708" t="s">
        <v>857</v>
      </c>
      <c r="C708" t="s">
        <v>858</v>
      </c>
      <c r="D708">
        <v>33.299999999999997</v>
      </c>
      <c r="E708">
        <v>15.2</v>
      </c>
      <c r="F708">
        <v>7.3</v>
      </c>
      <c r="G708">
        <v>-12.2</v>
      </c>
      <c r="H708">
        <v>5.3</v>
      </c>
      <c r="I708" t="s">
        <v>1748</v>
      </c>
      <c r="J708" s="36">
        <v>0.11</v>
      </c>
      <c r="K708" s="5" t="str">
        <f>RIGHTB(B708,1)</f>
        <v>S</v>
      </c>
      <c r="L708" s="5" t="str">
        <f>RIGHTB(C708,1)</f>
        <v>E</v>
      </c>
      <c r="M708" s="6">
        <f>IF(AND(K708="S",LEN(B708)&gt;4),-LEFT(B708,4),IF(AND(K708="S",LEN(B708)=4),-LEFT(B708,3),IF(AND(K708="N",LEN(B708)=4),LEFT(B708,3),LEFT(B708,4))))</f>
        <v>-23.6</v>
      </c>
      <c r="N708" s="6" t="str">
        <f>IF(AND(L708="W",LEN(C708)=6),-LEFT(C708,5), IF(AND(L708="W",LEN(C708)=5),-LEFT(C708,4), IF(AND(L708="W",LEN(C708)=4), -LEFT(C708,3), IF(AND(L708="E", LEN(C708)=6),LEFT(C708,5), IF(AND(L708="E",LEN(C708)=5), LEFT(C708,4), IF(AND(L708="E",LEN(C708)=4),LEFT(C708,3) ))))))</f>
        <v>132.8</v>
      </c>
      <c r="O708">
        <f>(F708^2+G708^2+H708^2)^0.5</f>
        <v>15.173002339682149</v>
      </c>
      <c r="P708">
        <f>ATAN((R708^2+S708^2)^0.5/T708)/$AB$1</f>
        <v>11.474170045115724</v>
      </c>
      <c r="Q708">
        <f>ATAN2(R708,S708)/$AB$1+180</f>
        <v>283.65805842978705</v>
      </c>
      <c r="R708">
        <f>-F708*SIN(M708*$AB$1)*COS(N708*$AB$1)-G708*SIN($AB$1*M708)*SIN($AB$1*N708)+H708*COS($AB$1*M708)</f>
        <v>-0.71270342098130168</v>
      </c>
      <c r="S708">
        <f>-F708*SIN($AB$1*N708)+G708*COS($AB$1*N708)</f>
        <v>2.932955900197908</v>
      </c>
      <c r="T708">
        <f>-F708*COS($AB$1*M708)*COS(N708*$AB$1)-G708*COS($AB$1*M708)*SIN($AB$1*N708)-H708*SIN($AB$1*M708)</f>
        <v>14.869762053281679</v>
      </c>
      <c r="W708">
        <f t="shared" ref="W708:W739" si="21">IF(O708&lt;&gt;0,1,0)</f>
        <v>1</v>
      </c>
    </row>
    <row r="709" spans="1:23">
      <c r="A709" t="s">
        <v>1542</v>
      </c>
      <c r="B709" t="s">
        <v>844</v>
      </c>
      <c r="C709" t="s">
        <v>845</v>
      </c>
      <c r="D709">
        <v>59</v>
      </c>
      <c r="E709">
        <v>42.3</v>
      </c>
      <c r="F709">
        <v>25.2</v>
      </c>
      <c r="G709">
        <v>31.2</v>
      </c>
      <c r="H709">
        <v>-13.3</v>
      </c>
      <c r="I709" t="s">
        <v>1739</v>
      </c>
      <c r="J709" s="36">
        <v>0.11</v>
      </c>
      <c r="K709" s="5" t="str">
        <f>RIGHTB(B709,1)</f>
        <v>N</v>
      </c>
      <c r="L709" s="5" t="str">
        <f>RIGHTB(C709,1)</f>
        <v>W</v>
      </c>
      <c r="M709" s="6" t="str">
        <f>IF(AND(K709="S",LEN(B709)&gt;4),-LEFT(B709,4),IF(AND(K709="S",LEN(B709)=4),-LEFT(B709,3),IF(AND(K709="N",LEN(B709)=4),LEFT(B709,3),LEFT(B709,4))))</f>
        <v>21.2</v>
      </c>
      <c r="N709" s="6">
        <f>IF(AND(L709="W",LEN(C709)=6),-LEFT(C709,5), IF(AND(L709="W",LEN(C709)=5),-LEFT(C709,4), IF(AND(L709="W",LEN(C709)=4), -LEFT(C709,3), IF(AND(L709="E", LEN(C709)=6),LEFT(C709,5), IF(AND(L709="E",LEN(C709)=5), LEFT(C709,4), IF(AND(L709="E",LEN(C709)=4),LEFT(C709,3) ))))))</f>
        <v>-129.5</v>
      </c>
      <c r="O709">
        <f>(F709^2+G709^2+H709^2)^0.5</f>
        <v>42.253638896549489</v>
      </c>
      <c r="P709">
        <f>ATAN((R709^2+S709^2)^0.5/T709)/$AB$1</f>
        <v>2.9037182568594</v>
      </c>
      <c r="Q709">
        <f>ATAN2(R709,S709)/$AB$1+180</f>
        <v>169.21046226142792</v>
      </c>
      <c r="R709">
        <f>-F709*SIN(M709*$AB$1)*COS(N709*$AB$1)-G709*SIN($AB$1*M709)*SIN($AB$1*N709)+H709*COS($AB$1*M709)</f>
        <v>2.1026339064988537</v>
      </c>
      <c r="S709">
        <f>-F709*SIN($AB$1*N709)+G709*COS($AB$1*N709)</f>
        <v>-0.40070096870493543</v>
      </c>
      <c r="T709">
        <f>-F709*COS($AB$1*M709)*COS(N709*$AB$1)-G709*COS($AB$1*M709)*SIN($AB$1*N709)-H709*SIN($AB$1*M709)</f>
        <v>42.199388258467913</v>
      </c>
      <c r="W709">
        <f t="shared" si="21"/>
        <v>1</v>
      </c>
    </row>
    <row r="710" spans="1:23">
      <c r="A710" t="s">
        <v>1509</v>
      </c>
      <c r="B710" t="s">
        <v>286</v>
      </c>
      <c r="C710" t="s">
        <v>737</v>
      </c>
      <c r="D710" s="35">
        <v>20</v>
      </c>
      <c r="E710">
        <v>12.8</v>
      </c>
      <c r="F710">
        <v>4</v>
      </c>
      <c r="G710">
        <v>-6.7</v>
      </c>
      <c r="H710">
        <v>-10.1</v>
      </c>
      <c r="I710" t="s">
        <v>1673</v>
      </c>
      <c r="J710" s="36">
        <v>0.11</v>
      </c>
      <c r="K710" s="5" t="str">
        <f>RIGHTB(B710,1)</f>
        <v>N</v>
      </c>
      <c r="L710" s="5" t="str">
        <f>RIGHTB(C710,1)</f>
        <v>E</v>
      </c>
      <c r="M710" s="6" t="str">
        <f>IF(AND(K710="S",LEN(B710)&gt;4),-LEFT(B710,4),IF(AND(K710="S",LEN(B710)=4),-LEFT(B710,3),IF(AND(K710="N",LEN(B710)=4),LEFT(B710,3),LEFT(B710,4))))</f>
        <v>48.7</v>
      </c>
      <c r="N710" s="6" t="str">
        <f>IF(AND(L710="W",LEN(C710)=6),-LEFT(C710,5), IF(AND(L710="W",LEN(C710)=5),-LEFT(C710,4), IF(AND(L710="W",LEN(C710)=4), -LEFT(C710,3), IF(AND(L710="E", LEN(C710)=6),LEFT(C710,5), IF(AND(L710="E",LEN(C710)=5), LEFT(C710,4), IF(AND(L710="E",LEN(C710)=4),LEFT(C710,3) ))))))</f>
        <v>80.1</v>
      </c>
      <c r="O710">
        <f>(F710^2+G710^2+H710^2)^0.5</f>
        <v>12.763228431709587</v>
      </c>
      <c r="P710">
        <f>ATAN((R710^2+S710^2)^0.5/T710)/$AB$1</f>
        <v>25.809651682898462</v>
      </c>
      <c r="Q710">
        <f>ATAN2(R710,S710)/$AB$1+180</f>
        <v>66.406073429738782</v>
      </c>
      <c r="R710">
        <f>-F710*SIN(M710*$AB$1)*COS(N710*$AB$1)-G710*SIN($AB$1*M710)*SIN($AB$1*N710)+H710*COS($AB$1*M710)</f>
        <v>-2.2241555740759731</v>
      </c>
      <c r="S710">
        <f>-F710*SIN($AB$1*N710)+G710*COS($AB$1*N710)</f>
        <v>-5.0923622767273926</v>
      </c>
      <c r="T710">
        <f>-F710*COS($AB$1*M710)*COS(N710*$AB$1)-G710*COS($AB$1*M710)*SIN($AB$1*N710)-H710*SIN($AB$1*M710)</f>
        <v>11.490038225561767</v>
      </c>
      <c r="W710">
        <f t="shared" si="21"/>
        <v>1</v>
      </c>
    </row>
    <row r="711" spans="1:23">
      <c r="A711" t="s">
        <v>1758</v>
      </c>
      <c r="I711" t="s">
        <v>1748</v>
      </c>
      <c r="J711" s="36">
        <v>0.11</v>
      </c>
      <c r="K711" s="5" t="str">
        <f>RIGHTB(B711,1)</f>
        <v/>
      </c>
      <c r="L711" s="5" t="str">
        <f>RIGHTB(C711,1)</f>
        <v/>
      </c>
      <c r="M711" s="6" t="str">
        <f>IF(AND(K711="S",LEN(B711)&gt;4),-LEFT(B711,4),IF(AND(K711="S",LEN(B711)=4),-LEFT(B711,3),IF(AND(K711="N",LEN(B711)=4),LEFT(B711,3),LEFT(B711,4))))</f>
        <v/>
      </c>
      <c r="N711" s="6" t="b">
        <f>IF(AND(L711="W",LEN(C711)=6),-LEFT(C711,5), IF(AND(L711="W",LEN(C711)=5),-LEFT(C711,4), IF(AND(L711="W",LEN(C711)=4), -LEFT(C711,3), IF(AND(L711="E", LEN(C711)=6),LEFT(C711,5), IF(AND(L711="E",LEN(C711)=5), LEFT(C711,4), IF(AND(L711="E",LEN(C711)=4),LEFT(C711,3) ))))))</f>
        <v>0</v>
      </c>
      <c r="O711">
        <f>(F711^2+G711^2+H711^2)^0.5</f>
        <v>0</v>
      </c>
      <c r="P711" t="e">
        <f>ATAN((R711^2+S711^2)^0.5/T711)/$AB$1</f>
        <v>#VALUE!</v>
      </c>
      <c r="Q711" t="e">
        <f>ATAN2(R711,S711)/$AB$1+180</f>
        <v>#VALUE!</v>
      </c>
      <c r="R711" t="e">
        <f>-F711*SIN(M711*$AB$1)*COS(N711*$AB$1)-G711*SIN($AB$1*M711)*SIN($AB$1*N711)+H711*COS($AB$1*M711)</f>
        <v>#VALUE!</v>
      </c>
      <c r="S711">
        <f>-F711*SIN($AB$1*N711)+G711*COS($AB$1*N711)</f>
        <v>0</v>
      </c>
      <c r="T711" t="e">
        <f>-F711*COS($AB$1*M711)*COS(N711*$AB$1)-G711*COS($AB$1*M711)*SIN($AB$1*N711)-H711*SIN($AB$1*M711)</f>
        <v>#VALUE!</v>
      </c>
      <c r="W711">
        <f t="shared" si="21"/>
        <v>0</v>
      </c>
    </row>
    <row r="712" spans="1:23">
      <c r="A712" t="s">
        <v>1504</v>
      </c>
      <c r="B712" t="s">
        <v>711</v>
      </c>
      <c r="C712" t="s">
        <v>712</v>
      </c>
      <c r="D712">
        <v>26</v>
      </c>
      <c r="E712">
        <v>13.6</v>
      </c>
      <c r="F712">
        <v>-4.4000000000000004</v>
      </c>
      <c r="G712">
        <v>6.9</v>
      </c>
      <c r="H712">
        <v>10.9</v>
      </c>
      <c r="I712" t="s">
        <v>1673</v>
      </c>
      <c r="J712" s="36">
        <v>0.11</v>
      </c>
      <c r="K712" s="5" t="str">
        <f>RIGHTB(B712,1)</f>
        <v>S</v>
      </c>
      <c r="L712" s="5" t="str">
        <f>RIGHTB(C712,1)</f>
        <v>W</v>
      </c>
      <c r="M712" s="6">
        <f>IF(AND(K712="S",LEN(B712)&gt;4),-LEFT(B712,4),IF(AND(K712="S",LEN(B712)=4),-LEFT(B712,3),IF(AND(K712="N",LEN(B712)=4),LEFT(B712,3),LEFT(B712,4))))</f>
        <v>-2.1</v>
      </c>
      <c r="N712" s="6">
        <f>IF(AND(L712="W",LEN(C712)=6),-LEFT(C712,5), IF(AND(L712="W",LEN(C712)=5),-LEFT(C712,4), IF(AND(L712="W",LEN(C712)=4), -LEFT(C712,3), IF(AND(L712="E", LEN(C712)=6),LEFT(C712,5), IF(AND(L712="E",LEN(C712)=5), LEFT(C712,4), IF(AND(L712="E",LEN(C712)=4),LEFT(C712,3) ))))))</f>
        <v>-111.8</v>
      </c>
      <c r="O712">
        <f>(F712^2+G712^2+H712^2)^0.5</f>
        <v>13.63011371926148</v>
      </c>
      <c r="P712">
        <f>ATAN((R712^2+S712^2)^0.5/T712)/$AB$1</f>
        <v>67.714927590084869</v>
      </c>
      <c r="Q712">
        <f>ATAN2(R712,S712)/$AB$1+180</f>
        <v>148.19049983360915</v>
      </c>
      <c r="R712">
        <f>-F712*SIN(M712*$AB$1)*COS(N712*$AB$1)-G712*SIN($AB$1*M712)*SIN($AB$1*N712)+H712*COS($AB$1*M712)</f>
        <v>10.717796156419393</v>
      </c>
      <c r="S712">
        <f>-F712*SIN($AB$1*N712)+G712*COS($AB$1*N712)</f>
        <v>-6.6477757033064684</v>
      </c>
      <c r="T712">
        <f>-F712*COS($AB$1*M712)*COS(N712*$AB$1)-G712*COS($AB$1*M712)*SIN($AB$1*N712)-H712*SIN($AB$1*M712)</f>
        <v>5.1687448909740068</v>
      </c>
      <c r="W712">
        <f t="shared" si="21"/>
        <v>1</v>
      </c>
    </row>
    <row r="713" spans="1:23">
      <c r="A713" t="s">
        <v>1747</v>
      </c>
      <c r="B713" t="s">
        <v>699</v>
      </c>
      <c r="C713" t="s">
        <v>700</v>
      </c>
      <c r="D713" s="35">
        <v>36</v>
      </c>
      <c r="I713" t="s">
        <v>1748</v>
      </c>
      <c r="J713" s="36">
        <v>0.11</v>
      </c>
      <c r="K713" s="5" t="str">
        <f>RIGHTB(B713,1)</f>
        <v>S</v>
      </c>
      <c r="L713" s="5" t="str">
        <f>RIGHTB(C713,1)</f>
        <v>W</v>
      </c>
      <c r="M713" s="6">
        <f>IF(AND(K713="S",LEN(B713)&gt;4),-LEFT(B713,4),IF(AND(K713="S",LEN(B713)=4),-LEFT(B713,3),IF(AND(K713="N",LEN(B713)=4),LEFT(B713,3),LEFT(B713,4))))</f>
        <v>-33.799999999999997</v>
      </c>
      <c r="N713" s="6">
        <f>IF(AND(L713="W",LEN(C713)=6),-LEFT(C713,5), IF(AND(L713="W",LEN(C713)=5),-LEFT(C713,4), IF(AND(L713="W",LEN(C713)=4), -LEFT(C713,3), IF(AND(L713="E", LEN(C713)=6),LEFT(C713,5), IF(AND(L713="E",LEN(C713)=5), LEFT(C713,4), IF(AND(L713="E",LEN(C713)=4),LEFT(C713,3) ))))))</f>
        <v>-7.7</v>
      </c>
      <c r="O713">
        <f>(F713^2+G713^2+H713^2)^0.5</f>
        <v>0</v>
      </c>
      <c r="P713" t="e">
        <f>ATAN((R713^2+S713^2)^0.5/T713)/$AB$1</f>
        <v>#DIV/0!</v>
      </c>
      <c r="Q713" t="e">
        <f>ATAN2(R713,S713)/$AB$1+180</f>
        <v>#DIV/0!</v>
      </c>
      <c r="R713">
        <f>-F713*SIN(M713*$AB$1)*COS(N713*$AB$1)-G713*SIN($AB$1*M713)*SIN($AB$1*N713)+H713*COS($AB$1*M713)</f>
        <v>0</v>
      </c>
      <c r="S713">
        <f>-F713*SIN($AB$1*N713)+G713*COS($AB$1*N713)</f>
        <v>0</v>
      </c>
      <c r="T713">
        <f>-F713*COS($AB$1*M713)*COS(N713*$AB$1)-G713*COS($AB$1*M713)*SIN($AB$1*N713)-H713*SIN($AB$1*M713)</f>
        <v>0</v>
      </c>
      <c r="W713">
        <f t="shared" si="21"/>
        <v>0</v>
      </c>
    </row>
    <row r="714" spans="1:23">
      <c r="A714" t="s">
        <v>1737</v>
      </c>
      <c r="B714" t="s">
        <v>1190</v>
      </c>
      <c r="C714" t="s">
        <v>1738</v>
      </c>
      <c r="D714" s="35">
        <v>56</v>
      </c>
      <c r="E714">
        <v>18.2</v>
      </c>
      <c r="F714">
        <v>10.3</v>
      </c>
      <c r="G714">
        <v>-7.1</v>
      </c>
      <c r="H714">
        <v>-13.2</v>
      </c>
      <c r="I714" t="s">
        <v>1739</v>
      </c>
      <c r="J714" s="36">
        <v>0.11</v>
      </c>
      <c r="K714" s="5" t="str">
        <f>RIGHTB(B714,1)</f>
        <v>N</v>
      </c>
      <c r="L714" s="5" t="str">
        <f>RIGHTB(C714,1)</f>
        <v>E</v>
      </c>
      <c r="M714" s="6" t="str">
        <f>IF(AND(K714="S",LEN(B714)&gt;4),-LEFT(B714,4),IF(AND(K714="S",LEN(B714)=4),-LEFT(B714,3),IF(AND(K714="N",LEN(B714)=4),LEFT(B714,3),LEFT(B714,4))))</f>
        <v>62.7</v>
      </c>
      <c r="N714" s="6" t="str">
        <f>IF(AND(L714="W",LEN(C714)=6),-LEFT(C714,5), IF(AND(L714="W",LEN(C714)=5),-LEFT(C714,4), IF(AND(L714="W",LEN(C714)=4), -LEFT(C714,3), IF(AND(L714="E", LEN(C714)=6),LEFT(C714,5), IF(AND(L714="E",LEN(C714)=5), LEFT(C714,4), IF(AND(L714="E",LEN(C714)=4),LEFT(C714,3) ))))))</f>
        <v>60.3</v>
      </c>
      <c r="O714">
        <f>(F714^2+G714^2+H714^2)^0.5</f>
        <v>18.186258548695495</v>
      </c>
      <c r="P714">
        <f>ATAN((R714^2+S714^2)^0.5/T714)/$AB$1</f>
        <v>47.792797201420782</v>
      </c>
      <c r="Q714">
        <f>ATAN2(R714,S714)/$AB$1+180</f>
        <v>67.713763535478066</v>
      </c>
      <c r="R714">
        <f>-F714*SIN(M714*$AB$1)*COS(N714*$AB$1)-G714*SIN($AB$1*M714)*SIN($AB$1*N714)+H714*COS($AB$1*M714)</f>
        <v>-5.1086325403783084</v>
      </c>
      <c r="S714">
        <f>-F714*SIN($AB$1*N714)+G714*COS($AB$1*N714)</f>
        <v>-12.464661144615471</v>
      </c>
      <c r="T714">
        <f>-F714*COS($AB$1*M714)*COS(N714*$AB$1)-G714*COS($AB$1*M714)*SIN($AB$1*N714)-H714*SIN($AB$1*M714)</f>
        <v>12.217777871499431</v>
      </c>
      <c r="W714">
        <f t="shared" si="21"/>
        <v>1</v>
      </c>
    </row>
    <row r="715" spans="1:23">
      <c r="A715" t="s">
        <v>1671</v>
      </c>
      <c r="B715" t="s">
        <v>778</v>
      </c>
      <c r="C715" t="s">
        <v>1672</v>
      </c>
      <c r="D715">
        <v>41.1</v>
      </c>
      <c r="E715">
        <v>24.9</v>
      </c>
      <c r="F715">
        <v>23.1</v>
      </c>
      <c r="G715">
        <v>2</v>
      </c>
      <c r="H715">
        <v>-9.1999999999999993</v>
      </c>
      <c r="I715" t="s">
        <v>1673</v>
      </c>
      <c r="J715" s="36">
        <v>0.11</v>
      </c>
      <c r="K715" s="5" t="str">
        <f>RIGHTB(B715,1)</f>
        <v>N</v>
      </c>
      <c r="L715" s="5" t="str">
        <f>RIGHTB(C715,1)</f>
        <v>W</v>
      </c>
      <c r="M715" s="6" t="str">
        <f>IF(AND(K715="S",LEN(B715)&gt;4),-LEFT(B715,4),IF(AND(K715="S",LEN(B715)=4),-LEFT(B715,3),IF(AND(K715="N",LEN(B715)=4),LEFT(B715,3),LEFT(B715,4))))</f>
        <v>40.8</v>
      </c>
      <c r="N715" s="6">
        <f>IF(AND(L715="W",LEN(C715)=6),-LEFT(C715,5), IF(AND(L715="W",LEN(C715)=5),-LEFT(C715,4), IF(AND(L715="W",LEN(C715)=4), -LEFT(C715,3), IF(AND(L715="E", LEN(C715)=6),LEFT(C715,5), IF(AND(L715="E",LEN(C715)=5), LEFT(C715,4), IF(AND(L715="E",LEN(C715)=4),LEFT(C715,3) ))))))</f>
        <v>-127.1</v>
      </c>
      <c r="O715">
        <f>(F715^2+G715^2+H715^2)^0.5</f>
        <v>24.944939366532843</v>
      </c>
      <c r="P715">
        <f>ATAN((R715^2+S715^2)^0.5/T715)/$AB$1</f>
        <v>44.581660530787879</v>
      </c>
      <c r="Q715">
        <f>ATAN2(R715,S715)/$AB$1+180</f>
        <v>259.52681298653459</v>
      </c>
      <c r="R715">
        <f>-F715*SIN(M715*$AB$1)*COS(N715*$AB$1)-G715*SIN($AB$1*M715)*SIN($AB$1*N715)+H715*COS($AB$1*M715)</f>
        <v>3.1827920214449925</v>
      </c>
      <c r="S715">
        <f>-F715*SIN($AB$1*N715)+G715*COS($AB$1*N715)</f>
        <v>17.217772781356832</v>
      </c>
      <c r="T715">
        <f>-F715*COS($AB$1*M715)*COS(N715*$AB$1)-G715*COS($AB$1*M715)*SIN($AB$1*N715)-H715*SIN($AB$1*M715)</f>
        <v>17.767051961363595</v>
      </c>
      <c r="W715">
        <f t="shared" si="21"/>
        <v>1</v>
      </c>
    </row>
    <row r="716" spans="1:23">
      <c r="A716" s="41" t="s">
        <v>2807</v>
      </c>
      <c r="B716" s="41" t="s">
        <v>778</v>
      </c>
      <c r="C716" s="41" t="s">
        <v>2808</v>
      </c>
      <c r="D716" s="41">
        <v>35.799999999999997</v>
      </c>
      <c r="E716" s="41">
        <v>17.399999999999999</v>
      </c>
      <c r="F716" s="41">
        <v>-13.9</v>
      </c>
      <c r="G716" s="41">
        <v>-4.3</v>
      </c>
      <c r="H716" s="41">
        <v>9.5</v>
      </c>
      <c r="I716" s="41" t="s">
        <v>1739</v>
      </c>
      <c r="J716" s="43">
        <v>0.11</v>
      </c>
      <c r="K716" s="5" t="str">
        <f>RIGHTB(B716,1)</f>
        <v>N</v>
      </c>
      <c r="L716" s="5" t="str">
        <f>RIGHTB(C716,1)</f>
        <v>E</v>
      </c>
      <c r="M716" s="6" t="str">
        <f>IF(AND(K716="S",LEN(B716)&gt;4),-LEFT(B716,4),IF(AND(K716="S",LEN(B716)=4),-LEFT(B716,3),IF(AND(K716="N",LEN(B716)=4),LEFT(B716,3),LEFT(B716,4))))</f>
        <v>40.8</v>
      </c>
      <c r="N716" s="6" t="str">
        <f>IF(AND(L716="W",LEN(C716)=6),-LEFT(C716,5), IF(AND(L716="W",LEN(C716)=5),-LEFT(C716,4), IF(AND(L716="W",LEN(C716)=4), -LEFT(C716,3), IF(AND(L716="E", LEN(C716)=6),LEFT(C716,5), IF(AND(L716="E",LEN(C716)=5), LEFT(C716,4), IF(AND(L716="E",LEN(C716)=4),LEFT(C716,3) ))))))</f>
        <v>63.4</v>
      </c>
      <c r="O716">
        <f>(F716^2+G716^2+H716^2)^0.5</f>
        <v>17.376708549089496</v>
      </c>
      <c r="P716">
        <f>ATAN((R716^2+S716^2)^0.5/T716)/$AB$1</f>
        <v>85.330933506441525</v>
      </c>
      <c r="Q716">
        <f>ATAN2(R716,S716)/$AB$1+180</f>
        <v>217.33427795836866</v>
      </c>
      <c r="R716">
        <f>-F716*SIN(M716*$AB$1)*COS(N716*$AB$1)-G716*SIN($AB$1*M716)*SIN($AB$1*N716)+H716*COS($AB$1*M716)</f>
        <v>13.770558564597872</v>
      </c>
      <c r="S716">
        <f>-F716*SIN($AB$1*N716)+G716*COS($AB$1*N716)</f>
        <v>10.503379814042063</v>
      </c>
      <c r="T716">
        <f>-F716*COS($AB$1*M716)*COS(N716*$AB$1)-G716*COS($AB$1*M716)*SIN($AB$1*N716)-H716*SIN($AB$1*M716)</f>
        <v>1.4144713856964071</v>
      </c>
      <c r="W716">
        <f t="shared" si="21"/>
        <v>1</v>
      </c>
    </row>
    <row r="717" spans="1:23">
      <c r="A717" t="s">
        <v>2762</v>
      </c>
      <c r="I717" t="s">
        <v>1750</v>
      </c>
      <c r="J717">
        <v>0.1</v>
      </c>
      <c r="K717" s="5" t="str">
        <f>RIGHTB(B717,1)</f>
        <v/>
      </c>
      <c r="L717" s="5" t="str">
        <f>RIGHTB(C717,1)</f>
        <v/>
      </c>
      <c r="M717" s="6" t="str">
        <f>IF(AND(K717="S",LEN(B717)&gt;4),-LEFT(B717,4),IF(AND(K717="S",LEN(B717)=4),-LEFT(B717,3),IF(AND(K717="N",LEN(B717)=4),LEFT(B717,3),LEFT(B717,4))))</f>
        <v/>
      </c>
      <c r="N717" s="6" t="b">
        <f>IF(AND(L717="W",LEN(C717)=6),-LEFT(C717,5), IF(AND(L717="W",LEN(C717)=5),-LEFT(C717,4), IF(AND(L717="W",LEN(C717)=4), -LEFT(C717,3), IF(AND(L717="E", LEN(C717)=6),LEFT(C717,5), IF(AND(L717="E",LEN(C717)=5), LEFT(C717,4), IF(AND(L717="E",LEN(C717)=4),LEFT(C717,3) ))))))</f>
        <v>0</v>
      </c>
      <c r="O717">
        <f>(F717^2+G717^2+H717^2)^0.5</f>
        <v>0</v>
      </c>
      <c r="P717" t="e">
        <f>ATAN((R717^2+S717^2)^0.5/T717)/$AB$1</f>
        <v>#VALUE!</v>
      </c>
      <c r="Q717" t="e">
        <f>ATAN2(R717,S717)/$AB$1+180</f>
        <v>#VALUE!</v>
      </c>
      <c r="R717" t="e">
        <f>-F717*SIN(M717*$AB$1)*COS(N717*$AB$1)-G717*SIN($AB$1*M717)*SIN($AB$1*N717)+H717*COS($AB$1*M717)</f>
        <v>#VALUE!</v>
      </c>
      <c r="S717">
        <f>-F717*SIN($AB$1*N717)+G717*COS($AB$1*N717)</f>
        <v>0</v>
      </c>
      <c r="T717" t="e">
        <f>-F717*COS($AB$1*M717)*COS(N717*$AB$1)-G717*COS($AB$1*M717)*SIN($AB$1*N717)-H717*SIN($AB$1*M717)</f>
        <v>#VALUE!</v>
      </c>
      <c r="W717">
        <f t="shared" si="21"/>
        <v>0</v>
      </c>
    </row>
    <row r="718" spans="1:23">
      <c r="A718" t="s">
        <v>2743</v>
      </c>
      <c r="I718" t="s">
        <v>1853</v>
      </c>
      <c r="J718">
        <v>0.1</v>
      </c>
      <c r="K718" s="5" t="str">
        <f>RIGHTB(B718,1)</f>
        <v/>
      </c>
      <c r="L718" s="5" t="str">
        <f>RIGHTB(C718,1)</f>
        <v/>
      </c>
      <c r="M718" s="6" t="str">
        <f>IF(AND(K718="S",LEN(B718)&gt;4),-LEFT(B718,4),IF(AND(K718="S",LEN(B718)=4),-LEFT(B718,3),IF(AND(K718="N",LEN(B718)=4),LEFT(B718,3),LEFT(B718,4))))</f>
        <v/>
      </c>
      <c r="N718" s="6" t="b">
        <f>IF(AND(L718="W",LEN(C718)=6),-LEFT(C718,5), IF(AND(L718="W",LEN(C718)=5),-LEFT(C718,4), IF(AND(L718="W",LEN(C718)=4), -LEFT(C718,3), IF(AND(L718="E", LEN(C718)=6),LEFT(C718,5), IF(AND(L718="E",LEN(C718)=5), LEFT(C718,4), IF(AND(L718="E",LEN(C718)=4),LEFT(C718,3) ))))))</f>
        <v>0</v>
      </c>
      <c r="O718">
        <f>(F718^2+G718^2+H718^2)^0.5</f>
        <v>0</v>
      </c>
      <c r="P718" t="e">
        <f>ATAN((R718^2+S718^2)^0.5/T718)/$AB$1</f>
        <v>#VALUE!</v>
      </c>
      <c r="Q718" t="e">
        <f>ATAN2(R718,S718)/$AB$1+180</f>
        <v>#VALUE!</v>
      </c>
      <c r="R718" t="e">
        <f>-F718*SIN(M718*$AB$1)*COS(N718*$AB$1)-G718*SIN($AB$1*M718)*SIN($AB$1*N718)+H718*COS($AB$1*M718)</f>
        <v>#VALUE!</v>
      </c>
      <c r="S718">
        <f>-F718*SIN($AB$1*N718)+G718*COS($AB$1*N718)</f>
        <v>0</v>
      </c>
      <c r="T718" t="e">
        <f>-F718*COS($AB$1*M718)*COS(N718*$AB$1)-G718*COS($AB$1*M718)*SIN($AB$1*N718)-H718*SIN($AB$1*M718)</f>
        <v>#VALUE!</v>
      </c>
      <c r="W718">
        <f t="shared" si="21"/>
        <v>0</v>
      </c>
    </row>
    <row r="719" spans="1:23">
      <c r="A719" t="s">
        <v>2719</v>
      </c>
      <c r="I719" t="s">
        <v>1750</v>
      </c>
      <c r="J719">
        <v>0.1</v>
      </c>
      <c r="K719" s="5" t="str">
        <f>RIGHTB(B719,1)</f>
        <v/>
      </c>
      <c r="L719" s="5" t="str">
        <f>RIGHTB(C719,1)</f>
        <v/>
      </c>
      <c r="M719" s="6" t="str">
        <f>IF(AND(K719="S",LEN(B719)&gt;4),-LEFT(B719,4),IF(AND(K719="S",LEN(B719)=4),-LEFT(B719,3),IF(AND(K719="N",LEN(B719)=4),LEFT(B719,3),LEFT(B719,4))))</f>
        <v/>
      </c>
      <c r="N719" s="6" t="b">
        <f>IF(AND(L719="W",LEN(C719)=6),-LEFT(C719,5), IF(AND(L719="W",LEN(C719)=5),-LEFT(C719,4), IF(AND(L719="W",LEN(C719)=4), -LEFT(C719,3), IF(AND(L719="E", LEN(C719)=6),LEFT(C719,5), IF(AND(L719="E",LEN(C719)=5), LEFT(C719,4), IF(AND(L719="E",LEN(C719)=4),LEFT(C719,3) ))))))</f>
        <v>0</v>
      </c>
      <c r="O719">
        <f>(F719^2+G719^2+H719^2)^0.5</f>
        <v>0</v>
      </c>
      <c r="P719" t="e">
        <f>ATAN((R719^2+S719^2)^0.5/T719)/$AB$1</f>
        <v>#VALUE!</v>
      </c>
      <c r="Q719" t="e">
        <f>ATAN2(R719,S719)/$AB$1+180</f>
        <v>#VALUE!</v>
      </c>
      <c r="R719" t="e">
        <f>-F719*SIN(M719*$AB$1)*COS(N719*$AB$1)-G719*SIN($AB$1*M719)*SIN($AB$1*N719)+H719*COS($AB$1*M719)</f>
        <v>#VALUE!</v>
      </c>
      <c r="S719">
        <f>-F719*SIN($AB$1*N719)+G719*COS($AB$1*N719)</f>
        <v>0</v>
      </c>
      <c r="T719" t="e">
        <f>-F719*COS($AB$1*M719)*COS(N719*$AB$1)-G719*COS($AB$1*M719)*SIN($AB$1*N719)-H719*SIN($AB$1*M719)</f>
        <v>#VALUE!</v>
      </c>
      <c r="W719">
        <f t="shared" si="21"/>
        <v>0</v>
      </c>
    </row>
    <row r="720" spans="1:23">
      <c r="A720" t="s">
        <v>2615</v>
      </c>
      <c r="B720" t="s">
        <v>1003</v>
      </c>
      <c r="C720" t="s">
        <v>1137</v>
      </c>
      <c r="I720" t="s">
        <v>1750</v>
      </c>
      <c r="J720">
        <v>0.1</v>
      </c>
      <c r="K720" s="5" t="str">
        <f>RIGHTB(B720,1)</f>
        <v>S</v>
      </c>
      <c r="L720" s="5" t="str">
        <f>RIGHTB(C720,1)</f>
        <v>W</v>
      </c>
      <c r="M720" s="6">
        <f>IF(AND(K720="S",LEN(B720)&gt;4),-LEFT(B720,4),IF(AND(K720="S",LEN(B720)=4),-LEFT(B720,3),IF(AND(K720="N",LEN(B720)=4),LEFT(B720,3),LEFT(B720,4))))</f>
        <v>-27.5</v>
      </c>
      <c r="N720" s="6">
        <f>IF(AND(L720="W",LEN(C720)=6),-LEFT(C720,5), IF(AND(L720="W",LEN(C720)=5),-LEFT(C720,4), IF(AND(L720="W",LEN(C720)=4), -LEFT(C720,3), IF(AND(L720="E", LEN(C720)=6),LEFT(C720,5), IF(AND(L720="E",LEN(C720)=5), LEFT(C720,4), IF(AND(L720="E",LEN(C720)=4),LEFT(C720,3) ))))))</f>
        <v>-18.899999999999999</v>
      </c>
      <c r="O720">
        <f>(F720^2+G720^2+H720^2)^0.5</f>
        <v>0</v>
      </c>
      <c r="P720" t="e">
        <f>ATAN((R720^2+S720^2)^0.5/T720)/$AB$1</f>
        <v>#DIV/0!</v>
      </c>
      <c r="Q720" t="e">
        <f>ATAN2(R720,S720)/$AB$1+180</f>
        <v>#DIV/0!</v>
      </c>
      <c r="R720">
        <f>-F720*SIN(M720*$AB$1)*COS(N720*$AB$1)-G720*SIN($AB$1*M720)*SIN($AB$1*N720)+H720*COS($AB$1*M720)</f>
        <v>0</v>
      </c>
      <c r="S720">
        <f>-F720*SIN($AB$1*N720)+G720*COS($AB$1*N720)</f>
        <v>0</v>
      </c>
      <c r="T720">
        <f>-F720*COS($AB$1*M720)*COS(N720*$AB$1)-G720*COS($AB$1*M720)*SIN($AB$1*N720)-H720*SIN($AB$1*M720)</f>
        <v>0</v>
      </c>
      <c r="W720">
        <f t="shared" si="21"/>
        <v>0</v>
      </c>
    </row>
    <row r="721" spans="1:23">
      <c r="A721" t="s">
        <v>2614</v>
      </c>
      <c r="B721" t="s">
        <v>747</v>
      </c>
      <c r="C721" t="s">
        <v>1136</v>
      </c>
      <c r="I721" t="s">
        <v>1750</v>
      </c>
      <c r="J721">
        <v>0.1</v>
      </c>
      <c r="K721" s="5" t="str">
        <f>RIGHTB(B721,1)</f>
        <v>N</v>
      </c>
      <c r="L721" s="5" t="str">
        <f>RIGHTB(C721,1)</f>
        <v>W</v>
      </c>
      <c r="M721" s="6" t="str">
        <f>IF(AND(K721="S",LEN(B721)&gt;4),-LEFT(B721,4),IF(AND(K721="S",LEN(B721)=4),-LEFT(B721,3),IF(AND(K721="N",LEN(B721)=4),LEFT(B721,3),LEFT(B721,4))))</f>
        <v>36.8</v>
      </c>
      <c r="N721" s="6">
        <f>IF(AND(L721="W",LEN(C721)=6),-LEFT(C721,5), IF(AND(L721="W",LEN(C721)=5),-LEFT(C721,4), IF(AND(L721="W",LEN(C721)=4), -LEFT(C721,3), IF(AND(L721="E", LEN(C721)=6),LEFT(C721,5), IF(AND(L721="E",LEN(C721)=5), LEFT(C721,4), IF(AND(L721="E",LEN(C721)=4),LEFT(C721,3) ))))))</f>
        <v>-74.8</v>
      </c>
      <c r="O721">
        <f>(F721^2+G721^2+H721^2)^0.5</f>
        <v>0</v>
      </c>
      <c r="P721" t="e">
        <f>ATAN((R721^2+S721^2)^0.5/T721)/$AB$1</f>
        <v>#DIV/0!</v>
      </c>
      <c r="Q721" t="e">
        <f>ATAN2(R721,S721)/$AB$1+180</f>
        <v>#DIV/0!</v>
      </c>
      <c r="R721">
        <f>-F721*SIN(M721*$AB$1)*COS(N721*$AB$1)-G721*SIN($AB$1*M721)*SIN($AB$1*N721)+H721*COS($AB$1*M721)</f>
        <v>0</v>
      </c>
      <c r="S721">
        <f>-F721*SIN($AB$1*N721)+G721*COS($AB$1*N721)</f>
        <v>0</v>
      </c>
      <c r="T721">
        <f>-F721*COS($AB$1*M721)*COS(N721*$AB$1)-G721*COS($AB$1*M721)*SIN($AB$1*N721)-H721*SIN($AB$1*M721)</f>
        <v>0</v>
      </c>
      <c r="W721">
        <f t="shared" si="21"/>
        <v>0</v>
      </c>
    </row>
    <row r="722" spans="1:23">
      <c r="A722" t="s">
        <v>2610</v>
      </c>
      <c r="B722" t="s">
        <v>1133</v>
      </c>
      <c r="C722" t="s">
        <v>1134</v>
      </c>
      <c r="I722" t="s">
        <v>1750</v>
      </c>
      <c r="J722">
        <v>0.1</v>
      </c>
      <c r="K722" s="5" t="str">
        <f>RIGHTB(B722,1)</f>
        <v>N</v>
      </c>
      <c r="L722" s="5" t="str">
        <f>RIGHTB(C722,1)</f>
        <v>E</v>
      </c>
      <c r="M722" s="6" t="str">
        <f>IF(AND(K722="S",LEN(B722)&gt;4),-LEFT(B722,4),IF(AND(K722="S",LEN(B722)=4),-LEFT(B722,3),IF(AND(K722="N",LEN(B722)=4),LEFT(B722,3),LEFT(B722,4))))</f>
        <v>32.9</v>
      </c>
      <c r="N722" s="6" t="str">
        <f>IF(AND(L722="W",LEN(C722)=6),-LEFT(C722,5), IF(AND(L722="W",LEN(C722)=5),-LEFT(C722,4), IF(AND(L722="W",LEN(C722)=4), -LEFT(C722,3), IF(AND(L722="E", LEN(C722)=6),LEFT(C722,5), IF(AND(L722="E",LEN(C722)=5), LEFT(C722,4), IF(AND(L722="E",LEN(C722)=4),LEFT(C722,3) ))))))</f>
        <v>159.0</v>
      </c>
      <c r="O722">
        <f>(F722^2+G722^2+H722^2)^0.5</f>
        <v>0</v>
      </c>
      <c r="P722" t="e">
        <f>ATAN((R722^2+S722^2)^0.5/T722)/$AB$1</f>
        <v>#DIV/0!</v>
      </c>
      <c r="Q722" t="e">
        <f>ATAN2(R722,S722)/$AB$1+180</f>
        <v>#DIV/0!</v>
      </c>
      <c r="R722">
        <f>-F722*SIN(M722*$AB$1)*COS(N722*$AB$1)-G722*SIN($AB$1*M722)*SIN($AB$1*N722)+H722*COS($AB$1*M722)</f>
        <v>0</v>
      </c>
      <c r="S722">
        <f>-F722*SIN($AB$1*N722)+G722*COS($AB$1*N722)</f>
        <v>0</v>
      </c>
      <c r="T722">
        <f>-F722*COS($AB$1*M722)*COS(N722*$AB$1)-G722*COS($AB$1*M722)*SIN($AB$1*N722)-H722*SIN($AB$1*M722)</f>
        <v>0</v>
      </c>
      <c r="W722">
        <f t="shared" si="21"/>
        <v>0</v>
      </c>
    </row>
    <row r="723" spans="1:23">
      <c r="A723" t="s">
        <v>2536</v>
      </c>
      <c r="I723" t="s">
        <v>1853</v>
      </c>
      <c r="J723">
        <v>0.1</v>
      </c>
      <c r="K723" s="5" t="str">
        <f>RIGHTB(B723,1)</f>
        <v/>
      </c>
      <c r="L723" s="5" t="str">
        <f>RIGHTB(C723,1)</f>
        <v/>
      </c>
      <c r="M723" s="6" t="str">
        <f>IF(AND(K723="S",LEN(B723)&gt;4),-LEFT(B723,4),IF(AND(K723="S",LEN(B723)=4),-LEFT(B723,3),IF(AND(K723="N",LEN(B723)=4),LEFT(B723,3),LEFT(B723,4))))</f>
        <v/>
      </c>
      <c r="N723" s="6" t="b">
        <f>IF(AND(L723="W",LEN(C723)=6),-LEFT(C723,5), IF(AND(L723="W",LEN(C723)=5),-LEFT(C723,4), IF(AND(L723="W",LEN(C723)=4), -LEFT(C723,3), IF(AND(L723="E", LEN(C723)=6),LEFT(C723,5), IF(AND(L723="E",LEN(C723)=5), LEFT(C723,4), IF(AND(L723="E",LEN(C723)=4),LEFT(C723,3) ))))))</f>
        <v>0</v>
      </c>
      <c r="O723">
        <f>(F723^2+G723^2+H723^2)^0.5</f>
        <v>0</v>
      </c>
      <c r="P723" t="e">
        <f>ATAN((R723^2+S723^2)^0.5/T723)/$AB$1</f>
        <v>#VALUE!</v>
      </c>
      <c r="Q723" t="e">
        <f>ATAN2(R723,S723)/$AB$1+180</f>
        <v>#VALUE!</v>
      </c>
      <c r="R723" t="e">
        <f>-F723*SIN(M723*$AB$1)*COS(N723*$AB$1)-G723*SIN($AB$1*M723)*SIN($AB$1*N723)+H723*COS($AB$1*M723)</f>
        <v>#VALUE!</v>
      </c>
      <c r="S723">
        <f>-F723*SIN($AB$1*N723)+G723*COS($AB$1*N723)</f>
        <v>0</v>
      </c>
      <c r="T723" t="e">
        <f>-F723*COS($AB$1*M723)*COS(N723*$AB$1)-G723*COS($AB$1*M723)*SIN($AB$1*N723)-H723*SIN($AB$1*M723)</f>
        <v>#VALUE!</v>
      </c>
      <c r="W723">
        <f t="shared" si="21"/>
        <v>0</v>
      </c>
    </row>
    <row r="724" spans="1:23">
      <c r="A724" t="s">
        <v>2486</v>
      </c>
      <c r="I724" t="s">
        <v>1750</v>
      </c>
      <c r="J724">
        <v>0.1</v>
      </c>
      <c r="K724" s="5" t="str">
        <f>RIGHTB(B724,1)</f>
        <v/>
      </c>
      <c r="L724" s="5" t="str">
        <f>RIGHTB(C724,1)</f>
        <v/>
      </c>
      <c r="M724" s="6" t="str">
        <f>IF(AND(K724="S",LEN(B724)&gt;4),-LEFT(B724,4),IF(AND(K724="S",LEN(B724)=4),-LEFT(B724,3),IF(AND(K724="N",LEN(B724)=4),LEFT(B724,3),LEFT(B724,4))))</f>
        <v/>
      </c>
      <c r="N724" s="6" t="b">
        <f>IF(AND(L724="W",LEN(C724)=6),-LEFT(C724,5), IF(AND(L724="W",LEN(C724)=5),-LEFT(C724,4), IF(AND(L724="W",LEN(C724)=4), -LEFT(C724,3), IF(AND(L724="E", LEN(C724)=6),LEFT(C724,5), IF(AND(L724="E",LEN(C724)=5), LEFT(C724,4), IF(AND(L724="E",LEN(C724)=4),LEFT(C724,3) ))))))</f>
        <v>0</v>
      </c>
      <c r="O724">
        <f>(F724^2+G724^2+H724^2)^0.5</f>
        <v>0</v>
      </c>
      <c r="P724" t="e">
        <f>ATAN((R724^2+S724^2)^0.5/T724)/$AB$1</f>
        <v>#VALUE!</v>
      </c>
      <c r="Q724" t="e">
        <f>ATAN2(R724,S724)/$AB$1+180</f>
        <v>#VALUE!</v>
      </c>
      <c r="R724" t="e">
        <f>-F724*SIN(M724*$AB$1)*COS(N724*$AB$1)-G724*SIN($AB$1*M724)*SIN($AB$1*N724)+H724*COS($AB$1*M724)</f>
        <v>#VALUE!</v>
      </c>
      <c r="S724">
        <f>-F724*SIN($AB$1*N724)+G724*COS($AB$1*N724)</f>
        <v>0</v>
      </c>
      <c r="T724" t="e">
        <f>-F724*COS($AB$1*M724)*COS(N724*$AB$1)-G724*COS($AB$1*M724)*SIN($AB$1*N724)-H724*SIN($AB$1*M724)</f>
        <v>#VALUE!</v>
      </c>
      <c r="W724">
        <f t="shared" si="21"/>
        <v>0</v>
      </c>
    </row>
    <row r="725" spans="1:23">
      <c r="A725" t="s">
        <v>2481</v>
      </c>
      <c r="I725" t="s">
        <v>1750</v>
      </c>
      <c r="J725">
        <v>0.1</v>
      </c>
      <c r="K725" s="5" t="str">
        <f>RIGHTB(B725,1)</f>
        <v/>
      </c>
      <c r="L725" s="5" t="str">
        <f>RIGHTB(C725,1)</f>
        <v/>
      </c>
      <c r="M725" s="6" t="str">
        <f>IF(AND(K725="S",LEN(B725)&gt;4),-LEFT(B725,4),IF(AND(K725="S",LEN(B725)=4),-LEFT(B725,3),IF(AND(K725="N",LEN(B725)=4),LEFT(B725,3),LEFT(B725,4))))</f>
        <v/>
      </c>
      <c r="N725" s="6" t="b">
        <f>IF(AND(L725="W",LEN(C725)=6),-LEFT(C725,5), IF(AND(L725="W",LEN(C725)=5),-LEFT(C725,4), IF(AND(L725="W",LEN(C725)=4), -LEFT(C725,3), IF(AND(L725="E", LEN(C725)=6),LEFT(C725,5), IF(AND(L725="E",LEN(C725)=5), LEFT(C725,4), IF(AND(L725="E",LEN(C725)=4),LEFT(C725,3) ))))))</f>
        <v>0</v>
      </c>
      <c r="O725">
        <f>(F725^2+G725^2+H725^2)^0.5</f>
        <v>0</v>
      </c>
      <c r="P725" t="e">
        <f>ATAN((R725^2+S725^2)^0.5/T725)/$AB$1</f>
        <v>#VALUE!</v>
      </c>
      <c r="Q725" t="e">
        <f>ATAN2(R725,S725)/$AB$1+180</f>
        <v>#VALUE!</v>
      </c>
      <c r="R725" t="e">
        <f>-F725*SIN(M725*$AB$1)*COS(N725*$AB$1)-G725*SIN($AB$1*M725)*SIN($AB$1*N725)+H725*COS($AB$1*M725)</f>
        <v>#VALUE!</v>
      </c>
      <c r="S725">
        <f>-F725*SIN($AB$1*N725)+G725*COS($AB$1*N725)</f>
        <v>0</v>
      </c>
      <c r="T725" t="e">
        <f>-F725*COS($AB$1*M725)*COS(N725*$AB$1)-G725*COS($AB$1*M725)*SIN($AB$1*N725)-H725*SIN($AB$1*M725)</f>
        <v>#VALUE!</v>
      </c>
      <c r="W725">
        <f t="shared" si="21"/>
        <v>0</v>
      </c>
    </row>
    <row r="726" spans="1:23">
      <c r="A726" t="s">
        <v>2468</v>
      </c>
      <c r="B726" t="s">
        <v>125</v>
      </c>
      <c r="C726" t="s">
        <v>1036</v>
      </c>
      <c r="I726" t="s">
        <v>1750</v>
      </c>
      <c r="J726">
        <v>0.1</v>
      </c>
      <c r="K726" s="5" t="str">
        <f>RIGHTB(B726,1)</f>
        <v>S</v>
      </c>
      <c r="L726" s="5" t="str">
        <f>RIGHTB(C726,1)</f>
        <v>E</v>
      </c>
      <c r="M726" s="6">
        <f>IF(AND(K726="S",LEN(B726)&gt;4),-LEFT(B726,4),IF(AND(K726="S",LEN(B726)=4),-LEFT(B726,3),IF(AND(K726="N",LEN(B726)=4),LEFT(B726,3),LEFT(B726,4))))</f>
        <v>-18.3</v>
      </c>
      <c r="N726" s="6" t="str">
        <f>IF(AND(L726="W",LEN(C726)=6),-LEFT(C726,5), IF(AND(L726="W",LEN(C726)=5),-LEFT(C726,4), IF(AND(L726="W",LEN(C726)=4), -LEFT(C726,3), IF(AND(L726="E", LEN(C726)=6),LEFT(C726,5), IF(AND(L726="E",LEN(C726)=5), LEFT(C726,4), IF(AND(L726="E",LEN(C726)=4),LEFT(C726,3) ))))))</f>
        <v>52.3</v>
      </c>
      <c r="O726">
        <f>(F726^2+G726^2+H726^2)^0.5</f>
        <v>0</v>
      </c>
      <c r="P726" t="e">
        <f>ATAN((R726^2+S726^2)^0.5/T726)/$AB$1</f>
        <v>#DIV/0!</v>
      </c>
      <c r="Q726" t="e">
        <f>ATAN2(R726,S726)/$AB$1+180</f>
        <v>#DIV/0!</v>
      </c>
      <c r="R726">
        <f>-F726*SIN(M726*$AB$1)*COS(N726*$AB$1)-G726*SIN($AB$1*M726)*SIN($AB$1*N726)+H726*COS($AB$1*M726)</f>
        <v>0</v>
      </c>
      <c r="S726">
        <f>-F726*SIN($AB$1*N726)+G726*COS($AB$1*N726)</f>
        <v>0</v>
      </c>
      <c r="T726">
        <f>-F726*COS($AB$1*M726)*COS(N726*$AB$1)-G726*COS($AB$1*M726)*SIN($AB$1*N726)-H726*SIN($AB$1*M726)</f>
        <v>0</v>
      </c>
      <c r="W726">
        <f t="shared" si="21"/>
        <v>0</v>
      </c>
    </row>
    <row r="727" spans="1:23">
      <c r="A727" t="s">
        <v>2444</v>
      </c>
      <c r="I727" t="s">
        <v>1853</v>
      </c>
      <c r="J727">
        <v>0.1</v>
      </c>
      <c r="K727" s="5" t="str">
        <f>RIGHTB(B727,1)</f>
        <v/>
      </c>
      <c r="L727" s="5" t="str">
        <f>RIGHTB(C727,1)</f>
        <v/>
      </c>
      <c r="M727" s="6" t="str">
        <f>IF(AND(K727="S",LEN(B727)&gt;4),-LEFT(B727,4),IF(AND(K727="S",LEN(B727)=4),-LEFT(B727,3),IF(AND(K727="N",LEN(B727)=4),LEFT(B727,3),LEFT(B727,4))))</f>
        <v/>
      </c>
      <c r="N727" s="6" t="b">
        <f>IF(AND(L727="W",LEN(C727)=6),-LEFT(C727,5), IF(AND(L727="W",LEN(C727)=5),-LEFT(C727,4), IF(AND(L727="W",LEN(C727)=4), -LEFT(C727,3), IF(AND(L727="E", LEN(C727)=6),LEFT(C727,5), IF(AND(L727="E",LEN(C727)=5), LEFT(C727,4), IF(AND(L727="E",LEN(C727)=4),LEFT(C727,3) ))))))</f>
        <v>0</v>
      </c>
      <c r="O727">
        <f>(F727^2+G727^2+H727^2)^0.5</f>
        <v>0</v>
      </c>
      <c r="P727" t="e">
        <f>ATAN((R727^2+S727^2)^0.5/T727)/$AB$1</f>
        <v>#VALUE!</v>
      </c>
      <c r="Q727" t="e">
        <f>ATAN2(R727,S727)/$AB$1+180</f>
        <v>#VALUE!</v>
      </c>
      <c r="R727" t="e">
        <f>-F727*SIN(M727*$AB$1)*COS(N727*$AB$1)-G727*SIN($AB$1*M727)*SIN($AB$1*N727)+H727*COS($AB$1*M727)</f>
        <v>#VALUE!</v>
      </c>
      <c r="S727">
        <f>-F727*SIN($AB$1*N727)+G727*COS($AB$1*N727)</f>
        <v>0</v>
      </c>
      <c r="T727" t="e">
        <f>-F727*COS($AB$1*M727)*COS(N727*$AB$1)-G727*COS($AB$1*M727)*SIN($AB$1*N727)-H727*SIN($AB$1*M727)</f>
        <v>#VALUE!</v>
      </c>
      <c r="W727">
        <f t="shared" si="21"/>
        <v>0</v>
      </c>
    </row>
    <row r="728" spans="1:23">
      <c r="A728" t="s">
        <v>2432</v>
      </c>
      <c r="I728" t="s">
        <v>1750</v>
      </c>
      <c r="J728">
        <v>0.1</v>
      </c>
      <c r="K728" s="5" t="str">
        <f>RIGHTB(B728,1)</f>
        <v/>
      </c>
      <c r="L728" s="5" t="str">
        <f>RIGHTB(C728,1)</f>
        <v/>
      </c>
      <c r="M728" s="6" t="str">
        <f>IF(AND(K728="S",LEN(B728)&gt;4),-LEFT(B728,4),IF(AND(K728="S",LEN(B728)=4),-LEFT(B728,3),IF(AND(K728="N",LEN(B728)=4),LEFT(B728,3),LEFT(B728,4))))</f>
        <v/>
      </c>
      <c r="N728" s="6" t="b">
        <f>IF(AND(L728="W",LEN(C728)=6),-LEFT(C728,5), IF(AND(L728="W",LEN(C728)=5),-LEFT(C728,4), IF(AND(L728="W",LEN(C728)=4), -LEFT(C728,3), IF(AND(L728="E", LEN(C728)=6),LEFT(C728,5), IF(AND(L728="E",LEN(C728)=5), LEFT(C728,4), IF(AND(L728="E",LEN(C728)=4),LEFT(C728,3) ))))))</f>
        <v>0</v>
      </c>
      <c r="O728">
        <f>(F728^2+G728^2+H728^2)^0.5</f>
        <v>0</v>
      </c>
      <c r="P728" t="e">
        <f>ATAN((R728^2+S728^2)^0.5/T728)/$AB$1</f>
        <v>#VALUE!</v>
      </c>
      <c r="Q728" t="e">
        <f>ATAN2(R728,S728)/$AB$1+180</f>
        <v>#VALUE!</v>
      </c>
      <c r="R728" t="e">
        <f>-F728*SIN(M728*$AB$1)*COS(N728*$AB$1)-G728*SIN($AB$1*M728)*SIN($AB$1*N728)+H728*COS($AB$1*M728)</f>
        <v>#VALUE!</v>
      </c>
      <c r="S728">
        <f>-F728*SIN($AB$1*N728)+G728*COS($AB$1*N728)</f>
        <v>0</v>
      </c>
      <c r="T728" t="e">
        <f>-F728*COS($AB$1*M728)*COS(N728*$AB$1)-G728*COS($AB$1*M728)*SIN($AB$1*N728)-H728*SIN($AB$1*M728)</f>
        <v>#VALUE!</v>
      </c>
      <c r="W728">
        <f t="shared" si="21"/>
        <v>0</v>
      </c>
    </row>
    <row r="729" spans="1:23">
      <c r="A729" t="s">
        <v>2427</v>
      </c>
      <c r="B729" t="s">
        <v>1011</v>
      </c>
      <c r="C729" t="s">
        <v>1012</v>
      </c>
      <c r="I729" t="s">
        <v>1750</v>
      </c>
      <c r="J729">
        <v>0.1</v>
      </c>
      <c r="K729" s="5" t="str">
        <f>RIGHTB(B729,1)</f>
        <v>N</v>
      </c>
      <c r="L729" s="5" t="str">
        <f>RIGHTB(C729,1)</f>
        <v>E</v>
      </c>
      <c r="M729" s="6" t="str">
        <f>IF(AND(K729="S",LEN(B729)&gt;4),-LEFT(B729,4),IF(AND(K729="S",LEN(B729)=4),-LEFT(B729,3),IF(AND(K729="N",LEN(B729)=4),LEFT(B729,3),LEFT(B729,4))))</f>
        <v>36.0</v>
      </c>
      <c r="N729" s="6" t="str">
        <f>IF(AND(L729="W",LEN(C729)=6),-LEFT(C729,5), IF(AND(L729="W",LEN(C729)=5),-LEFT(C729,4), IF(AND(L729="W",LEN(C729)=4), -LEFT(C729,3), IF(AND(L729="E", LEN(C729)=6),LEFT(C729,5), IF(AND(L729="E",LEN(C729)=5), LEFT(C729,4), IF(AND(L729="E",LEN(C729)=4),LEFT(C729,3) ))))))</f>
        <v>104.1</v>
      </c>
      <c r="O729">
        <f>(F729^2+G729^2+H729^2)^0.5</f>
        <v>0</v>
      </c>
      <c r="P729" t="e">
        <f>ATAN((R729^2+S729^2)^0.5/T729)/$AB$1</f>
        <v>#DIV/0!</v>
      </c>
      <c r="Q729" t="e">
        <f>ATAN2(R729,S729)/$AB$1+180</f>
        <v>#DIV/0!</v>
      </c>
      <c r="R729">
        <f>-F729*SIN(M729*$AB$1)*COS(N729*$AB$1)-G729*SIN($AB$1*M729)*SIN($AB$1*N729)+H729*COS($AB$1*M729)</f>
        <v>0</v>
      </c>
      <c r="S729">
        <f>-F729*SIN($AB$1*N729)+G729*COS($AB$1*N729)</f>
        <v>0</v>
      </c>
      <c r="T729">
        <f>-F729*COS($AB$1*M729)*COS(N729*$AB$1)-G729*COS($AB$1*M729)*SIN($AB$1*N729)-H729*SIN($AB$1*M729)</f>
        <v>0</v>
      </c>
      <c r="W729">
        <f t="shared" si="21"/>
        <v>0</v>
      </c>
    </row>
    <row r="730" spans="1:23">
      <c r="A730" t="s">
        <v>2408</v>
      </c>
      <c r="B730" t="s">
        <v>989</v>
      </c>
      <c r="C730" t="s">
        <v>990</v>
      </c>
      <c r="D730">
        <v>70</v>
      </c>
      <c r="I730" t="s">
        <v>1853</v>
      </c>
      <c r="J730">
        <v>0.1</v>
      </c>
      <c r="K730" s="5" t="str">
        <f>RIGHTB(B730,1)</f>
        <v>S</v>
      </c>
      <c r="L730" s="5" t="str">
        <f>RIGHTB(C730,1)</f>
        <v>E</v>
      </c>
      <c r="M730" s="6">
        <f>IF(AND(K730="S",LEN(B730)&gt;4),-LEFT(B730,4),IF(AND(K730="S",LEN(B730)=4),-LEFT(B730,3),IF(AND(K730="N",LEN(B730)=4),LEFT(B730,3),LEFT(B730,4))))</f>
        <v>-42.7</v>
      </c>
      <c r="N730" s="6" t="str">
        <f>IF(AND(L730="W",LEN(C730)=6),-LEFT(C730,5), IF(AND(L730="W",LEN(C730)=5),-LEFT(C730,4), IF(AND(L730="W",LEN(C730)=4), -LEFT(C730,3), IF(AND(L730="E", LEN(C730)=6),LEFT(C730,5), IF(AND(L730="E",LEN(C730)=5), LEFT(C730,4), IF(AND(L730="E",LEN(C730)=4),LEFT(C730,3) ))))))</f>
        <v>154.6</v>
      </c>
      <c r="O730">
        <f>(F730^2+G730^2+H730^2)^0.5</f>
        <v>0</v>
      </c>
      <c r="P730" t="e">
        <f>ATAN((R730^2+S730^2)^0.5/T730)/$AB$1</f>
        <v>#DIV/0!</v>
      </c>
      <c r="Q730" t="e">
        <f>ATAN2(R730,S730)/$AB$1+180</f>
        <v>#DIV/0!</v>
      </c>
      <c r="R730">
        <f>-F730*SIN(M730*$AB$1)*COS(N730*$AB$1)-G730*SIN($AB$1*M730)*SIN($AB$1*N730)+H730*COS($AB$1*M730)</f>
        <v>0</v>
      </c>
      <c r="S730">
        <f>-F730*SIN($AB$1*N730)+G730*COS($AB$1*N730)</f>
        <v>0</v>
      </c>
      <c r="T730">
        <f>-F730*COS($AB$1*M730)*COS(N730*$AB$1)-G730*COS($AB$1*M730)*SIN($AB$1*N730)-H730*SIN($AB$1*M730)</f>
        <v>0</v>
      </c>
      <c r="W730">
        <f t="shared" si="21"/>
        <v>0</v>
      </c>
    </row>
    <row r="731" spans="1:23">
      <c r="A731" t="s">
        <v>2357</v>
      </c>
      <c r="I731" t="s">
        <v>1750</v>
      </c>
      <c r="J731">
        <v>0.1</v>
      </c>
      <c r="K731" s="5" t="str">
        <f>RIGHTB(B731,1)</f>
        <v/>
      </c>
      <c r="L731" s="5" t="str">
        <f>RIGHTB(C731,1)</f>
        <v/>
      </c>
      <c r="M731" s="6" t="str">
        <f>IF(AND(K731="S",LEN(B731)&gt;4),-LEFT(B731,4),IF(AND(K731="S",LEN(B731)=4),-LEFT(B731,3),IF(AND(K731="N",LEN(B731)=4),LEFT(B731,3),LEFT(B731,4))))</f>
        <v/>
      </c>
      <c r="N731" s="6" t="b">
        <f>IF(AND(L731="W",LEN(C731)=6),-LEFT(C731,5), IF(AND(L731="W",LEN(C731)=5),-LEFT(C731,4), IF(AND(L731="W",LEN(C731)=4), -LEFT(C731,3), IF(AND(L731="E", LEN(C731)=6),LEFT(C731,5), IF(AND(L731="E",LEN(C731)=5), LEFT(C731,4), IF(AND(L731="E",LEN(C731)=4),LEFT(C731,3) ))))))</f>
        <v>0</v>
      </c>
      <c r="O731">
        <f>(F731^2+G731^2+H731^2)^0.5</f>
        <v>0</v>
      </c>
      <c r="P731" t="e">
        <f>ATAN((R731^2+S731^2)^0.5/T731)/$AB$1</f>
        <v>#VALUE!</v>
      </c>
      <c r="Q731" t="e">
        <f>ATAN2(R731,S731)/$AB$1+180</f>
        <v>#VALUE!</v>
      </c>
      <c r="R731" t="e">
        <f>-F731*SIN(M731*$AB$1)*COS(N731*$AB$1)-G731*SIN($AB$1*M731)*SIN($AB$1*N731)+H731*COS($AB$1*M731)</f>
        <v>#VALUE!</v>
      </c>
      <c r="S731">
        <f>-F731*SIN($AB$1*N731)+G731*COS($AB$1*N731)</f>
        <v>0</v>
      </c>
      <c r="T731" t="e">
        <f>-F731*COS($AB$1*M731)*COS(N731*$AB$1)-G731*COS($AB$1*M731)*SIN($AB$1*N731)-H731*SIN($AB$1*M731)</f>
        <v>#VALUE!</v>
      </c>
      <c r="W731">
        <f t="shared" si="21"/>
        <v>0</v>
      </c>
    </row>
    <row r="732" spans="1:23">
      <c r="A732" t="s">
        <v>2221</v>
      </c>
      <c r="B732" t="s">
        <v>282</v>
      </c>
      <c r="C732" t="s">
        <v>283</v>
      </c>
      <c r="D732">
        <v>53</v>
      </c>
      <c r="I732" t="s">
        <v>1750</v>
      </c>
      <c r="J732">
        <v>0.1</v>
      </c>
      <c r="K732" s="5" t="str">
        <f>RIGHTB(B732,1)</f>
        <v>N</v>
      </c>
      <c r="L732" s="5" t="str">
        <f>RIGHTB(C732,1)</f>
        <v>E</v>
      </c>
      <c r="M732" s="6" t="str">
        <f>IF(AND(K732="S",LEN(B732)&gt;4),-LEFT(B732,4),IF(AND(K732="S",LEN(B732)=4),-LEFT(B732,3),IF(AND(K732="N",LEN(B732)=4),LEFT(B732,3),LEFT(B732,4))))</f>
        <v>18.2</v>
      </c>
      <c r="N732" s="6" t="str">
        <f>IF(AND(L732="W",LEN(C732)=6),-LEFT(C732,5), IF(AND(L732="W",LEN(C732)=5),-LEFT(C732,4), IF(AND(L732="W",LEN(C732)=4), -LEFT(C732,3), IF(AND(L732="E", LEN(C732)=6),LEFT(C732,5), IF(AND(L732="E",LEN(C732)=5), LEFT(C732,4), IF(AND(L732="E",LEN(C732)=4),LEFT(C732,3) ))))))</f>
        <v>110.1</v>
      </c>
      <c r="O732">
        <f>(F732^2+G732^2+H732^2)^0.5</f>
        <v>0</v>
      </c>
      <c r="P732" t="e">
        <f>ATAN((R732^2+S732^2)^0.5/T732)/$AB$1</f>
        <v>#DIV/0!</v>
      </c>
      <c r="Q732" t="e">
        <f>ATAN2(R732,S732)/$AB$1+180</f>
        <v>#DIV/0!</v>
      </c>
      <c r="R732">
        <f>-F732*SIN(M732*$AB$1)*COS(N732*$AB$1)-G732*SIN($AB$1*M732)*SIN($AB$1*N732)+H732*COS($AB$1*M732)</f>
        <v>0</v>
      </c>
      <c r="S732">
        <f>-F732*SIN($AB$1*N732)+G732*COS($AB$1*N732)</f>
        <v>0</v>
      </c>
      <c r="T732">
        <f>-F732*COS($AB$1*M732)*COS(N732*$AB$1)-G732*COS($AB$1*M732)*SIN($AB$1*N732)-H732*SIN($AB$1*M732)</f>
        <v>0</v>
      </c>
      <c r="W732">
        <f t="shared" si="21"/>
        <v>0</v>
      </c>
    </row>
    <row r="733" spans="1:23">
      <c r="A733" t="s">
        <v>2181</v>
      </c>
      <c r="B733" t="s">
        <v>232</v>
      </c>
      <c r="C733" t="s">
        <v>233</v>
      </c>
      <c r="D733">
        <v>48</v>
      </c>
      <c r="I733" t="s">
        <v>1853</v>
      </c>
      <c r="J733">
        <v>0.1</v>
      </c>
      <c r="K733" s="5" t="str">
        <f>RIGHTB(B733,1)</f>
        <v>N</v>
      </c>
      <c r="L733" s="5" t="str">
        <f>RIGHTB(C733,1)</f>
        <v>W</v>
      </c>
      <c r="M733" s="6" t="str">
        <f>IF(AND(K733="S",LEN(B733)&gt;4),-LEFT(B733,4),IF(AND(K733="S",LEN(B733)=4),-LEFT(B733,3),IF(AND(K733="N",LEN(B733)=4),LEFT(B733,3),LEFT(B733,4))))</f>
        <v>33.3</v>
      </c>
      <c r="N733" s="6">
        <f>IF(AND(L733="W",LEN(C733)=6),-LEFT(C733,5), IF(AND(L733="W",LEN(C733)=5),-LEFT(C733,4), IF(AND(L733="W",LEN(C733)=4), -LEFT(C733,3), IF(AND(L733="E", LEN(C733)=6),LEFT(C733,5), IF(AND(L733="E",LEN(C733)=5), LEFT(C733,4), IF(AND(L733="E",LEN(C733)=4),LEFT(C733,3) ))))))</f>
        <v>-125.8</v>
      </c>
      <c r="O733">
        <f>(F733^2+G733^2+H733^2)^0.5</f>
        <v>0</v>
      </c>
      <c r="P733" t="e">
        <f>ATAN((R733^2+S733^2)^0.5/T733)/$AB$1</f>
        <v>#DIV/0!</v>
      </c>
      <c r="Q733" t="e">
        <f>ATAN2(R733,S733)/$AB$1+180</f>
        <v>#DIV/0!</v>
      </c>
      <c r="R733">
        <f>-F733*SIN(M733*$AB$1)*COS(N733*$AB$1)-G733*SIN($AB$1*M733)*SIN($AB$1*N733)+H733*COS($AB$1*M733)</f>
        <v>0</v>
      </c>
      <c r="S733">
        <f>-F733*SIN($AB$1*N733)+G733*COS($AB$1*N733)</f>
        <v>0</v>
      </c>
      <c r="T733">
        <f>-F733*COS($AB$1*M733)*COS(N733*$AB$1)-G733*COS($AB$1*M733)*SIN($AB$1*N733)-H733*SIN($AB$1*M733)</f>
        <v>0</v>
      </c>
      <c r="W733">
        <f t="shared" si="21"/>
        <v>0</v>
      </c>
    </row>
    <row r="734" spans="1:23">
      <c r="A734" t="s">
        <v>2164</v>
      </c>
      <c r="B734" t="s">
        <v>210</v>
      </c>
      <c r="C734" t="s">
        <v>211</v>
      </c>
      <c r="I734" t="s">
        <v>1853</v>
      </c>
      <c r="J734">
        <v>0.1</v>
      </c>
      <c r="K734" s="5" t="str">
        <f>RIGHTB(B734,1)</f>
        <v>S</v>
      </c>
      <c r="L734" s="5" t="str">
        <f>RIGHTB(C734,1)</f>
        <v>E</v>
      </c>
      <c r="M734" s="6">
        <f>IF(AND(K734="S",LEN(B734)&gt;4),-LEFT(B734,4),IF(AND(K734="S",LEN(B734)=4),-LEFT(B734,3),IF(AND(K734="N",LEN(B734)=4),LEFT(B734,3),LEFT(B734,4))))</f>
        <v>-51.7</v>
      </c>
      <c r="N734" s="6" t="str">
        <f>IF(AND(L734="W",LEN(C734)=6),-LEFT(C734,5), IF(AND(L734="W",LEN(C734)=5),-LEFT(C734,4), IF(AND(L734="W",LEN(C734)=4), -LEFT(C734,3), IF(AND(L734="E", LEN(C734)=6),LEFT(C734,5), IF(AND(L734="E",LEN(C734)=5), LEFT(C734,4), IF(AND(L734="E",LEN(C734)=4),LEFT(C734,3) ))))))</f>
        <v>175.0</v>
      </c>
      <c r="O734">
        <f>(F734^2+G734^2+H734^2)^0.5</f>
        <v>0</v>
      </c>
      <c r="P734" t="e">
        <f>ATAN((R734^2+S734^2)^0.5/T734)/$AB$1</f>
        <v>#DIV/0!</v>
      </c>
      <c r="Q734" t="e">
        <f>ATAN2(R734,S734)/$AB$1+180</f>
        <v>#DIV/0!</v>
      </c>
      <c r="R734">
        <f>-F734*SIN(M734*$AB$1)*COS(N734*$AB$1)-G734*SIN($AB$1*M734)*SIN($AB$1*N734)+H734*COS($AB$1*M734)</f>
        <v>0</v>
      </c>
      <c r="S734">
        <f>-F734*SIN($AB$1*N734)+G734*COS($AB$1*N734)</f>
        <v>0</v>
      </c>
      <c r="T734">
        <f>-F734*COS($AB$1*M734)*COS(N734*$AB$1)-G734*COS($AB$1*M734)*SIN($AB$1*N734)-H734*SIN($AB$1*M734)</f>
        <v>0</v>
      </c>
      <c r="W734">
        <f t="shared" si="21"/>
        <v>0</v>
      </c>
    </row>
    <row r="735" spans="1:23">
      <c r="A735" t="s">
        <v>2152</v>
      </c>
      <c r="I735" t="s">
        <v>1853</v>
      </c>
      <c r="J735">
        <v>0.1</v>
      </c>
      <c r="K735" s="5" t="str">
        <f>RIGHTB(B735,1)</f>
        <v/>
      </c>
      <c r="L735" s="5" t="str">
        <f>RIGHTB(C735,1)</f>
        <v/>
      </c>
      <c r="M735" s="6" t="str">
        <f>IF(AND(K735="S",LEN(B735)&gt;4),-LEFT(B735,4),IF(AND(K735="S",LEN(B735)=4),-LEFT(B735,3),IF(AND(K735="N",LEN(B735)=4),LEFT(B735,3),LEFT(B735,4))))</f>
        <v/>
      </c>
      <c r="N735" s="6" t="b">
        <f>IF(AND(L735="W",LEN(C735)=6),-LEFT(C735,5), IF(AND(L735="W",LEN(C735)=5),-LEFT(C735,4), IF(AND(L735="W",LEN(C735)=4), -LEFT(C735,3), IF(AND(L735="E", LEN(C735)=6),LEFT(C735,5), IF(AND(L735="E",LEN(C735)=5), LEFT(C735,4), IF(AND(L735="E",LEN(C735)=4),LEFT(C735,3) ))))))</f>
        <v>0</v>
      </c>
      <c r="O735">
        <f>(F735^2+G735^2+H735^2)^0.5</f>
        <v>0</v>
      </c>
      <c r="P735" t="e">
        <f>ATAN((R735^2+S735^2)^0.5/T735)/$AB$1</f>
        <v>#VALUE!</v>
      </c>
      <c r="Q735" t="e">
        <f>ATAN2(R735,S735)/$AB$1+180</f>
        <v>#VALUE!</v>
      </c>
      <c r="R735" t="e">
        <f>-F735*SIN(M735*$AB$1)*COS(N735*$AB$1)-G735*SIN($AB$1*M735)*SIN($AB$1*N735)+H735*COS($AB$1*M735)</f>
        <v>#VALUE!</v>
      </c>
      <c r="S735">
        <f>-F735*SIN($AB$1*N735)+G735*COS($AB$1*N735)</f>
        <v>0</v>
      </c>
      <c r="T735" t="e">
        <f>-F735*COS($AB$1*M735)*COS(N735*$AB$1)-G735*COS($AB$1*M735)*SIN($AB$1*N735)-H735*SIN($AB$1*M735)</f>
        <v>#VALUE!</v>
      </c>
      <c r="W735">
        <f t="shared" si="21"/>
        <v>0</v>
      </c>
    </row>
    <row r="736" spans="1:23">
      <c r="A736" t="s">
        <v>2135</v>
      </c>
      <c r="B736" t="s">
        <v>946</v>
      </c>
      <c r="C736" t="s">
        <v>755</v>
      </c>
      <c r="I736" t="s">
        <v>1750</v>
      </c>
      <c r="J736">
        <v>0.1</v>
      </c>
      <c r="K736" s="5" t="str">
        <f>RIGHTB(B736,1)</f>
        <v>N</v>
      </c>
      <c r="L736" s="5" t="str">
        <f>RIGHTB(C736,1)</f>
        <v>E</v>
      </c>
      <c r="M736" s="6" t="str">
        <f>IF(AND(K736="S",LEN(B736)&gt;4),-LEFT(B736,4),IF(AND(K736="S",LEN(B736)=4),-LEFT(B736,3),IF(AND(K736="N",LEN(B736)=4),LEFT(B736,3),LEFT(B736,4))))</f>
        <v>5.5</v>
      </c>
      <c r="N736" s="6" t="str">
        <f>IF(AND(L736="W",LEN(C736)=6),-LEFT(C736,5), IF(AND(L736="W",LEN(C736)=5),-LEFT(C736,4), IF(AND(L736="W",LEN(C736)=4), -LEFT(C736,3), IF(AND(L736="E", LEN(C736)=6),LEFT(C736,5), IF(AND(L736="E",LEN(C736)=5), LEFT(C736,4), IF(AND(L736="E",LEN(C736)=4),LEFT(C736,3) ))))))</f>
        <v>16.8</v>
      </c>
      <c r="O736">
        <f>(F736^2+G736^2+H736^2)^0.5</f>
        <v>0</v>
      </c>
      <c r="P736" t="e">
        <f>ATAN((R736^2+S736^2)^0.5/T736)/$AB$1</f>
        <v>#DIV/0!</v>
      </c>
      <c r="Q736" t="e">
        <f>ATAN2(R736,S736)/$AB$1+180</f>
        <v>#DIV/0!</v>
      </c>
      <c r="R736">
        <f>-F736*SIN(M736*$AB$1)*COS(N736*$AB$1)-G736*SIN($AB$1*M736)*SIN($AB$1*N736)+H736*COS($AB$1*M736)</f>
        <v>0</v>
      </c>
      <c r="S736">
        <f>-F736*SIN($AB$1*N736)+G736*COS($AB$1*N736)</f>
        <v>0</v>
      </c>
      <c r="T736">
        <f>-F736*COS($AB$1*M736)*COS(N736*$AB$1)-G736*COS($AB$1*M736)*SIN($AB$1*N736)-H736*SIN($AB$1*M736)</f>
        <v>0</v>
      </c>
      <c r="W736">
        <f t="shared" si="21"/>
        <v>0</v>
      </c>
    </row>
    <row r="737" spans="1:23">
      <c r="A737" t="s">
        <v>2111</v>
      </c>
      <c r="I737" t="s">
        <v>1750</v>
      </c>
      <c r="J737">
        <v>0.1</v>
      </c>
      <c r="K737" s="5" t="str">
        <f>RIGHTB(B737,1)</f>
        <v/>
      </c>
      <c r="L737" s="5" t="str">
        <f>RIGHTB(C737,1)</f>
        <v/>
      </c>
      <c r="M737" s="6" t="str">
        <f>IF(AND(K737="S",LEN(B737)&gt;4),-LEFT(B737,4),IF(AND(K737="S",LEN(B737)=4),-LEFT(B737,3),IF(AND(K737="N",LEN(B737)=4),LEFT(B737,3),LEFT(B737,4))))</f>
        <v/>
      </c>
      <c r="N737" s="6" t="b">
        <f>IF(AND(L737="W",LEN(C737)=6),-LEFT(C737,5), IF(AND(L737="W",LEN(C737)=5),-LEFT(C737,4), IF(AND(L737="W",LEN(C737)=4), -LEFT(C737,3), IF(AND(L737="E", LEN(C737)=6),LEFT(C737,5), IF(AND(L737="E",LEN(C737)=5), LEFT(C737,4), IF(AND(L737="E",LEN(C737)=4),LEFT(C737,3) ))))))</f>
        <v>0</v>
      </c>
      <c r="O737">
        <f>(F737^2+G737^2+H737^2)^0.5</f>
        <v>0</v>
      </c>
      <c r="P737" t="e">
        <f>ATAN((R737^2+S737^2)^0.5/T737)/$AB$1</f>
        <v>#VALUE!</v>
      </c>
      <c r="Q737" t="e">
        <f>ATAN2(R737,S737)/$AB$1+180</f>
        <v>#VALUE!</v>
      </c>
      <c r="R737" t="e">
        <f>-F737*SIN(M737*$AB$1)*COS(N737*$AB$1)-G737*SIN($AB$1*M737)*SIN($AB$1*N737)+H737*COS($AB$1*M737)</f>
        <v>#VALUE!</v>
      </c>
      <c r="S737">
        <f>-F737*SIN($AB$1*N737)+G737*COS($AB$1*N737)</f>
        <v>0</v>
      </c>
      <c r="T737" t="e">
        <f>-F737*COS($AB$1*M737)*COS(N737*$AB$1)-G737*COS($AB$1*M737)*SIN($AB$1*N737)-H737*SIN($AB$1*M737)</f>
        <v>#VALUE!</v>
      </c>
      <c r="W737">
        <f t="shared" si="21"/>
        <v>0</v>
      </c>
    </row>
    <row r="738" spans="1:23">
      <c r="A738" t="s">
        <v>2098</v>
      </c>
      <c r="B738" t="s">
        <v>96</v>
      </c>
      <c r="C738" t="s">
        <v>97</v>
      </c>
      <c r="E738">
        <v>13.6</v>
      </c>
      <c r="F738">
        <v>-11</v>
      </c>
      <c r="G738">
        <v>-8</v>
      </c>
      <c r="H738">
        <v>-1</v>
      </c>
      <c r="I738" t="s">
        <v>1739</v>
      </c>
      <c r="J738">
        <v>0.1</v>
      </c>
      <c r="K738" s="5" t="str">
        <f>RIGHTB(B738,1)</f>
        <v>S</v>
      </c>
      <c r="L738" s="5" t="str">
        <f>RIGHTB(C738,1)</f>
        <v>W</v>
      </c>
      <c r="M738" s="6">
        <f>IF(AND(K738="S",LEN(B738)&gt;4),-LEFT(B738,4),IF(AND(K738="S",LEN(B738)=4),-LEFT(B738,3),IF(AND(K738="N",LEN(B738)=4),LEFT(B738,3),LEFT(B738,4))))</f>
        <v>-23</v>
      </c>
      <c r="N738" s="6">
        <f>IF(AND(L738="W",LEN(C738)=6),-LEFT(C738,5), IF(AND(L738="W",LEN(C738)=5),-LEFT(C738,4), IF(AND(L738="W",LEN(C738)=4), -LEFT(C738,3), IF(AND(L738="E", LEN(C738)=6),LEFT(C738,5), IF(AND(L738="E",LEN(C738)=5), LEFT(C738,4), IF(AND(L738="E",LEN(C738)=4),LEFT(C738,3) ))))))</f>
        <v>-38.799999999999997</v>
      </c>
      <c r="O738">
        <f>(F738^2+G738^2+H738^2)^0.5</f>
        <v>13.638181696985855</v>
      </c>
      <c r="P738">
        <f>ATAN((R738^2+S738^2)^0.5/T738)/$AB$1</f>
        <v>77.782478770002911</v>
      </c>
      <c r="Q738">
        <f>ATAN2(R738,S738)/$AB$1+180</f>
        <v>80.013722516283707</v>
      </c>
      <c r="R738">
        <f>-F738*SIN(M738*$AB$1)*COS(N738*$AB$1)-G738*SIN($AB$1*M738)*SIN($AB$1*N738)+H738*COS($AB$1*M738)</f>
        <v>-2.3114635665119776</v>
      </c>
      <c r="S738">
        <f>-F738*SIN($AB$1*N738)+G738*COS($AB$1*N738)</f>
        <v>-13.127345644391955</v>
      </c>
      <c r="T738">
        <f>-F738*COS($AB$1*M738)*COS(N738*$AB$1)-G738*COS($AB$1*M738)*SIN($AB$1*N738)-H738*SIN($AB$1*M738)</f>
        <v>2.8861622465397345</v>
      </c>
      <c r="W738">
        <f t="shared" si="21"/>
        <v>1</v>
      </c>
    </row>
    <row r="739" spans="1:23">
      <c r="A739" t="s">
        <v>2097</v>
      </c>
      <c r="B739" t="s">
        <v>94</v>
      </c>
      <c r="C739" t="s">
        <v>95</v>
      </c>
      <c r="D739">
        <v>26</v>
      </c>
      <c r="I739" t="s">
        <v>1853</v>
      </c>
      <c r="J739">
        <v>0.1</v>
      </c>
      <c r="K739" s="5" t="str">
        <f>RIGHTB(B739,1)</f>
        <v>S</v>
      </c>
      <c r="L739" s="5" t="str">
        <f>RIGHTB(C739,1)</f>
        <v>E</v>
      </c>
      <c r="M739" s="6">
        <f>IF(AND(K739="S",LEN(B739)&gt;4),-LEFT(B739,4),IF(AND(K739="S",LEN(B739)=4),-LEFT(B739,3),IF(AND(K739="N",LEN(B739)=4),LEFT(B739,3),LEFT(B739,4))))</f>
        <v>-32.700000000000003</v>
      </c>
      <c r="N739" s="6" t="str">
        <f>IF(AND(L739="W",LEN(C739)=6),-LEFT(C739,5), IF(AND(L739="W",LEN(C739)=5),-LEFT(C739,4), IF(AND(L739="W",LEN(C739)=4), -LEFT(C739,3), IF(AND(L739="E", LEN(C739)=6),LEFT(C739,5), IF(AND(L739="E",LEN(C739)=5), LEFT(C739,4), IF(AND(L739="E",LEN(C739)=4),LEFT(C739,3) ))))))</f>
        <v>17.1</v>
      </c>
      <c r="O739">
        <f>(F739^2+G739^2+H739^2)^0.5</f>
        <v>0</v>
      </c>
      <c r="P739" t="e">
        <f>ATAN((R739^2+S739^2)^0.5/T739)/$AB$1</f>
        <v>#DIV/0!</v>
      </c>
      <c r="Q739" t="e">
        <f>ATAN2(R739,S739)/$AB$1+180</f>
        <v>#DIV/0!</v>
      </c>
      <c r="R739">
        <f>-F739*SIN(M739*$AB$1)*COS(N739*$AB$1)-G739*SIN($AB$1*M739)*SIN($AB$1*N739)+H739*COS($AB$1*M739)</f>
        <v>0</v>
      </c>
      <c r="S739">
        <f>-F739*SIN($AB$1*N739)+G739*COS($AB$1*N739)</f>
        <v>0</v>
      </c>
      <c r="T739">
        <f>-F739*COS($AB$1*M739)*COS(N739*$AB$1)-G739*COS($AB$1*M739)*SIN($AB$1*N739)-H739*SIN($AB$1*M739)</f>
        <v>0</v>
      </c>
      <c r="W739">
        <f t="shared" si="21"/>
        <v>0</v>
      </c>
    </row>
    <row r="740" spans="1:23">
      <c r="A740" t="s">
        <v>1602</v>
      </c>
      <c r="B740" t="s">
        <v>42</v>
      </c>
      <c r="C740" t="s">
        <v>43</v>
      </c>
      <c r="D740">
        <v>27.2</v>
      </c>
      <c r="E740">
        <v>16.899999999999999</v>
      </c>
      <c r="F740">
        <v>15</v>
      </c>
      <c r="G740">
        <v>-6.9</v>
      </c>
      <c r="H740">
        <v>-3.5</v>
      </c>
      <c r="I740" t="s">
        <v>1853</v>
      </c>
      <c r="J740">
        <v>0.1</v>
      </c>
      <c r="K740" s="5" t="str">
        <f>RIGHTB(B740,1)</f>
        <v>S</v>
      </c>
      <c r="L740" s="5" t="str">
        <f>RIGHTB(C740,1)</f>
        <v>E</v>
      </c>
      <c r="M740" s="6">
        <f>IF(AND(K740="S",LEN(B740)&gt;4),-LEFT(B740,4),IF(AND(K740="S",LEN(B740)=4),-LEFT(B740,3),IF(AND(K740="N",LEN(B740)=4),LEFT(B740,3),LEFT(B740,4))))</f>
        <v>-2</v>
      </c>
      <c r="N740" s="6" t="str">
        <f>IF(AND(L740="W",LEN(C740)=6),-LEFT(C740,5), IF(AND(L740="W",LEN(C740)=5),-LEFT(C740,4), IF(AND(L740="W",LEN(C740)=4), -LEFT(C740,3), IF(AND(L740="E", LEN(C740)=6),LEFT(C740,5), IF(AND(L740="E",LEN(C740)=5), LEFT(C740,4), IF(AND(L740="E",LEN(C740)=4),LEFT(C740,3) ))))))</f>
        <v>119.2</v>
      </c>
      <c r="O740">
        <f>(F740^2+G740^2+H740^2)^0.5</f>
        <v>16.877796064652518</v>
      </c>
      <c r="P740">
        <f>ATAN((R740^2+S740^2)^0.5/T740)/$AB$1</f>
        <v>38.488649780358784</v>
      </c>
      <c r="Q740">
        <f>ATAN2(R740,S740)/$AB$1+180</f>
        <v>67.831795328064501</v>
      </c>
      <c r="R740">
        <f>-F740*SIN(M740*$AB$1)*COS(N740*$AB$1)-G740*SIN($AB$1*M740)*SIN($AB$1*N740)+H740*COS($AB$1*M740)</f>
        <v>-3.9634640769992036</v>
      </c>
      <c r="S740">
        <f>-F740*SIN($AB$1*N740)+G740*COS($AB$1*N740)</f>
        <v>-9.7275995117831879</v>
      </c>
      <c r="T740">
        <f>-F740*COS($AB$1*M740)*COS(N740*$AB$1)-G740*COS($AB$1*M740)*SIN($AB$1*N740)-H740*SIN($AB$1*M740)</f>
        <v>13.21078196961453</v>
      </c>
      <c r="W740">
        <f t="shared" ref="W740:W764" si="22">IF(O740&lt;&gt;0,1,0)</f>
        <v>1</v>
      </c>
    </row>
    <row r="741" spans="1:23">
      <c r="A741" t="s">
        <v>2005</v>
      </c>
      <c r="B741" t="s">
        <v>2006</v>
      </c>
      <c r="C741" t="s">
        <v>2007</v>
      </c>
      <c r="I741" t="s">
        <v>1853</v>
      </c>
      <c r="J741">
        <v>0.1</v>
      </c>
      <c r="K741" s="5" t="str">
        <f>RIGHTB(B741,1)</f>
        <v>S</v>
      </c>
      <c r="L741" s="5" t="str">
        <f>RIGHTB(C741,1)</f>
        <v>E</v>
      </c>
      <c r="M741" s="6">
        <f>IF(AND(K741="S",LEN(B741)&gt;4),-LEFT(B741,4),IF(AND(K741="S",LEN(B741)=4),-LEFT(B741,3),IF(AND(K741="N",LEN(B741)=4),LEFT(B741,3),LEFT(B741,4))))</f>
        <v>-9.6</v>
      </c>
      <c r="N741" s="6" t="str">
        <f>IF(AND(L741="W",LEN(C741)=6),-LEFT(C741,5), IF(AND(L741="W",LEN(C741)=5),-LEFT(C741,4), IF(AND(L741="W",LEN(C741)=4), -LEFT(C741,3), IF(AND(L741="E", LEN(C741)=6),LEFT(C741,5), IF(AND(L741="E",LEN(C741)=5), LEFT(C741,4), IF(AND(L741="E",LEN(C741)=4),LEFT(C741,3) ))))))</f>
        <v>125.9</v>
      </c>
      <c r="O741">
        <f>(F741^2+G741^2+H741^2)^0.5</f>
        <v>0</v>
      </c>
      <c r="P741" t="e">
        <f>ATAN((R741^2+S741^2)^0.5/T741)/$AB$1</f>
        <v>#DIV/0!</v>
      </c>
      <c r="Q741" t="e">
        <f>ATAN2(R741,S741)/$AB$1+180</f>
        <v>#DIV/0!</v>
      </c>
      <c r="R741">
        <f>-F741*SIN(M741*$AB$1)*COS(N741*$AB$1)-G741*SIN($AB$1*M741)*SIN($AB$1*N741)+H741*COS($AB$1*M741)</f>
        <v>0</v>
      </c>
      <c r="S741">
        <f>-F741*SIN($AB$1*N741)+G741*COS($AB$1*N741)</f>
        <v>0</v>
      </c>
      <c r="T741">
        <f>-F741*COS($AB$1*M741)*COS(N741*$AB$1)-G741*COS($AB$1*M741)*SIN($AB$1*N741)-H741*SIN($AB$1*M741)</f>
        <v>0</v>
      </c>
      <c r="W741">
        <f t="shared" si="22"/>
        <v>0</v>
      </c>
    </row>
    <row r="742" spans="1:23">
      <c r="A742" t="s">
        <v>1997</v>
      </c>
      <c r="B742" t="s">
        <v>894</v>
      </c>
      <c r="C742" t="s">
        <v>895</v>
      </c>
      <c r="I742" t="s">
        <v>1750</v>
      </c>
      <c r="J742">
        <v>0.1</v>
      </c>
      <c r="K742" s="5" t="str">
        <f>RIGHTB(B742,1)</f>
        <v>S</v>
      </c>
      <c r="L742" s="5" t="str">
        <f>RIGHTB(C742,1)</f>
        <v>W</v>
      </c>
      <c r="M742" s="6">
        <f>IF(AND(K742="S",LEN(B742)&gt;4),-LEFT(B742,4),IF(AND(K742="S",LEN(B742)=4),-LEFT(B742,3),IF(AND(K742="N",LEN(B742)=4),LEFT(B742,3),LEFT(B742,4))))</f>
        <v>-55.4</v>
      </c>
      <c r="N742" s="6">
        <f>IF(AND(L742="W",LEN(C742)=6),-LEFT(C742,5), IF(AND(L742="W",LEN(C742)=5),-LEFT(C742,4), IF(AND(L742="W",LEN(C742)=4), -LEFT(C742,3), IF(AND(L742="E", LEN(C742)=6),LEFT(C742,5), IF(AND(L742="E",LEN(C742)=5), LEFT(C742,4), IF(AND(L742="E",LEN(C742)=4),LEFT(C742,3) ))))))</f>
        <v>-18.8</v>
      </c>
      <c r="O742">
        <f>(F742^2+G742^2+H742^2)^0.5</f>
        <v>0</v>
      </c>
      <c r="P742" t="e">
        <f>ATAN((R742^2+S742^2)^0.5/T742)/$AB$1</f>
        <v>#DIV/0!</v>
      </c>
      <c r="Q742" t="e">
        <f>ATAN2(R742,S742)/$AB$1+180</f>
        <v>#DIV/0!</v>
      </c>
      <c r="R742">
        <f>-F742*SIN(M742*$AB$1)*COS(N742*$AB$1)-G742*SIN($AB$1*M742)*SIN($AB$1*N742)+H742*COS($AB$1*M742)</f>
        <v>0</v>
      </c>
      <c r="S742">
        <f>-F742*SIN($AB$1*N742)+G742*COS($AB$1*N742)</f>
        <v>0</v>
      </c>
      <c r="T742">
        <f>-F742*COS($AB$1*M742)*COS(N742*$AB$1)-G742*COS($AB$1*M742)*SIN($AB$1*N742)-H742*SIN($AB$1*M742)</f>
        <v>0</v>
      </c>
      <c r="W742">
        <f t="shared" si="22"/>
        <v>0</v>
      </c>
    </row>
    <row r="743" spans="1:23">
      <c r="A743" t="s">
        <v>1917</v>
      </c>
      <c r="B743" t="s">
        <v>125</v>
      </c>
      <c r="C743" t="s">
        <v>559</v>
      </c>
      <c r="I743" t="s">
        <v>1750</v>
      </c>
      <c r="J743">
        <v>0.1</v>
      </c>
      <c r="K743" s="5" t="str">
        <f>RIGHTB(B743,1)</f>
        <v>S</v>
      </c>
      <c r="L743" s="5" t="str">
        <f>RIGHTB(C743,1)</f>
        <v>W</v>
      </c>
      <c r="M743" s="6">
        <f>IF(AND(K743="S",LEN(B743)&gt;4),-LEFT(B743,4),IF(AND(K743="S",LEN(B743)=4),-LEFT(B743,3),IF(AND(K743="N",LEN(B743)=4),LEFT(B743,3),LEFT(B743,4))))</f>
        <v>-18.3</v>
      </c>
      <c r="N743" s="6">
        <f>IF(AND(L743="W",LEN(C743)=6),-LEFT(C743,5), IF(AND(L743="W",LEN(C743)=5),-LEFT(C743,4), IF(AND(L743="W",LEN(C743)=4), -LEFT(C743,3), IF(AND(L743="E", LEN(C743)=6),LEFT(C743,5), IF(AND(L743="E",LEN(C743)=5), LEFT(C743,4), IF(AND(L743="E",LEN(C743)=4),LEFT(C743,3) ))))))</f>
        <v>-64.099999999999994</v>
      </c>
      <c r="O743">
        <f>(F743^2+G743^2+H743^2)^0.5</f>
        <v>0</v>
      </c>
      <c r="P743" t="e">
        <f>ATAN((R743^2+S743^2)^0.5/T743)/$AB$1</f>
        <v>#DIV/0!</v>
      </c>
      <c r="Q743" t="e">
        <f>ATAN2(R743,S743)/$AB$1+180</f>
        <v>#DIV/0!</v>
      </c>
      <c r="R743">
        <f>-F743*SIN(M743*$AB$1)*COS(N743*$AB$1)-G743*SIN($AB$1*M743)*SIN($AB$1*N743)+H743*COS($AB$1*M743)</f>
        <v>0</v>
      </c>
      <c r="S743">
        <f>-F743*SIN($AB$1*N743)+G743*COS($AB$1*N743)</f>
        <v>0</v>
      </c>
      <c r="T743">
        <f>-F743*COS($AB$1*M743)*COS(N743*$AB$1)-G743*COS($AB$1*M743)*SIN($AB$1*N743)-H743*SIN($AB$1*M743)</f>
        <v>0</v>
      </c>
      <c r="W743">
        <f t="shared" si="22"/>
        <v>0</v>
      </c>
    </row>
    <row r="744" spans="1:23">
      <c r="A744" t="s">
        <v>1562</v>
      </c>
      <c r="B744" t="s">
        <v>682</v>
      </c>
      <c r="C744" t="s">
        <v>683</v>
      </c>
      <c r="D744" s="35">
        <v>34</v>
      </c>
      <c r="E744">
        <v>13.1</v>
      </c>
      <c r="F744">
        <v>8.6999999999999993</v>
      </c>
      <c r="G744">
        <v>-9.5</v>
      </c>
      <c r="H744">
        <v>2.5</v>
      </c>
      <c r="I744" t="s">
        <v>1750</v>
      </c>
      <c r="J744">
        <v>0.1</v>
      </c>
      <c r="K744" s="5" t="str">
        <f>RIGHTB(B744,1)</f>
        <v>S</v>
      </c>
      <c r="L744" s="5" t="str">
        <f>RIGHTB(C744,1)</f>
        <v>W</v>
      </c>
      <c r="M744" s="6">
        <f>IF(AND(K744="S",LEN(B744)&gt;4),-LEFT(B744,4),IF(AND(K744="S",LEN(B744)=4),-LEFT(B744,3),IF(AND(K744="N",LEN(B744)=4),LEFT(B744,3),LEFT(B744,4))))</f>
        <v>-45.5</v>
      </c>
      <c r="N744" s="6">
        <f>IF(AND(L744="W",LEN(C744)=6),-LEFT(C744,5), IF(AND(L744="W",LEN(C744)=5),-LEFT(C744,4), IF(AND(L744="W",LEN(C744)=4), -LEFT(C744,3), IF(AND(L744="E", LEN(C744)=6),LEFT(C744,5), IF(AND(L744="E",LEN(C744)=5), LEFT(C744,4), IF(AND(L744="E",LEN(C744)=4),LEFT(C744,3) ))))))</f>
        <v>-1.4</v>
      </c>
      <c r="O744">
        <f>(F744^2+G744^2+H744^2)^0.5</f>
        <v>13.122118731363468</v>
      </c>
      <c r="P744">
        <f>ATAN((R744^2+S744^2)^0.5/T744)/$AB$1</f>
        <v>-70.057512748279592</v>
      </c>
      <c r="Q744">
        <f>ATAN2(R744,S744)/$AB$1+180</f>
        <v>131.1762092094433</v>
      </c>
      <c r="R744">
        <f>-F744*SIN(M744*$AB$1)*COS(N744*$AB$1)-G744*SIN($AB$1*M744)*SIN($AB$1*N744)+H744*COS($AB$1*M744)</f>
        <v>8.1212492185116059</v>
      </c>
      <c r="S744">
        <f>-F744*SIN($AB$1*N744)+G744*COS($AB$1*N744)</f>
        <v>-9.2846042029993932</v>
      </c>
      <c r="T744">
        <f>-F744*COS($AB$1*M744)*COS(N744*$AB$1)-G744*COS($AB$1*M744)*SIN($AB$1*N744)-H744*SIN($AB$1*M744)</f>
        <v>-4.475649218210763</v>
      </c>
      <c r="W744">
        <f t="shared" si="22"/>
        <v>1</v>
      </c>
    </row>
    <row r="745" spans="1:23">
      <c r="A745" t="s">
        <v>1560</v>
      </c>
      <c r="B745" t="s">
        <v>284</v>
      </c>
      <c r="C745" t="s">
        <v>673</v>
      </c>
      <c r="D745">
        <v>63</v>
      </c>
      <c r="E745">
        <v>14.1</v>
      </c>
      <c r="F745">
        <v>-10</v>
      </c>
      <c r="G745">
        <v>-1</v>
      </c>
      <c r="H745">
        <v>-9.9</v>
      </c>
      <c r="I745" t="s">
        <v>1853</v>
      </c>
      <c r="J745">
        <v>0.1</v>
      </c>
      <c r="K745" s="5" t="str">
        <f>RIGHTB(B745,1)</f>
        <v>N</v>
      </c>
      <c r="L745" s="5" t="str">
        <f>RIGHTB(C745,1)</f>
        <v>E</v>
      </c>
      <c r="M745" s="6" t="str">
        <f>IF(AND(K745="S",LEN(B745)&gt;4),-LEFT(B745,4),IF(AND(K745="S",LEN(B745)=4),-LEFT(B745,3),IF(AND(K745="N",LEN(B745)=4),LEFT(B745,3),LEFT(B745,4))))</f>
        <v>32.0</v>
      </c>
      <c r="N745" s="6" t="str">
        <f>IF(AND(L745="W",LEN(C745)=6),-LEFT(C745,5), IF(AND(L745="W",LEN(C745)=5),-LEFT(C745,4), IF(AND(L745="W",LEN(C745)=4), -LEFT(C745,3), IF(AND(L745="E", LEN(C745)=6),LEFT(C745,5), IF(AND(L745="E",LEN(C745)=5), LEFT(C745,4), IF(AND(L745="E",LEN(C745)=4),LEFT(C745,3) ))))))</f>
        <v>12.1</v>
      </c>
      <c r="O745">
        <f>(F745^2+G745^2+H745^2)^0.5</f>
        <v>14.107090415815728</v>
      </c>
      <c r="P745">
        <f>ATAN((R745^2+S745^2)^0.5/T745)/$AB$1</f>
        <v>13.522093784892316</v>
      </c>
      <c r="Q745">
        <f>ATAN2(R745,S745)/$AB$1+180</f>
        <v>340.18029683468819</v>
      </c>
      <c r="R745">
        <f>-F745*SIN(M745*$AB$1)*COS(N745*$AB$1)-G745*SIN($AB$1*M745)*SIN($AB$1*N745)+H745*COS($AB$1*M745)</f>
        <v>-3.103133503513555</v>
      </c>
      <c r="S745">
        <f>-F745*SIN($AB$1*N745)+G745*COS($AB$1*N745)</f>
        <v>1.1184023922193265</v>
      </c>
      <c r="T745">
        <f>-F745*COS($AB$1*M745)*COS(N745*$AB$1)-G745*COS($AB$1*M745)*SIN($AB$1*N745)-H745*SIN($AB$1*M745)</f>
        <v>13.716039462922588</v>
      </c>
      <c r="W745">
        <f t="shared" si="22"/>
        <v>1</v>
      </c>
    </row>
    <row r="746" spans="1:23">
      <c r="A746" t="s">
        <v>1549</v>
      </c>
      <c r="B746" t="s">
        <v>864</v>
      </c>
      <c r="C746" t="s">
        <v>865</v>
      </c>
      <c r="D746">
        <v>30.6</v>
      </c>
      <c r="E746">
        <v>15.9</v>
      </c>
      <c r="F746">
        <v>-2.5</v>
      </c>
      <c r="G746">
        <v>5.9</v>
      </c>
      <c r="H746">
        <v>-14.6</v>
      </c>
      <c r="I746" t="s">
        <v>1853</v>
      </c>
      <c r="J746">
        <v>0.1</v>
      </c>
      <c r="K746" s="5" t="str">
        <f>RIGHTB(B746,1)</f>
        <v>N</v>
      </c>
      <c r="L746" s="5" t="str">
        <f>RIGHTB(C746,1)</f>
        <v>W</v>
      </c>
      <c r="M746" s="6" t="str">
        <f>IF(AND(K746="S",LEN(B746)&gt;4),-LEFT(B746,4),IF(AND(K746="S",LEN(B746)=4),-LEFT(B746,3),IF(AND(K746="N",LEN(B746)=4),LEFT(B746,3),LEFT(B746,4))))</f>
        <v>18.3</v>
      </c>
      <c r="N746" s="6">
        <f>IF(AND(L746="W",LEN(C746)=6),-LEFT(C746,5), IF(AND(L746="W",LEN(C746)=5),-LEFT(C746,4), IF(AND(L746="W",LEN(C746)=4), -LEFT(C746,3), IF(AND(L746="E", LEN(C746)=6),LEFT(C746,5), IF(AND(L746="E",LEN(C746)=5), LEFT(C746,4), IF(AND(L746="E",LEN(C746)=4),LEFT(C746,3) ))))))</f>
        <v>-74.599999999999994</v>
      </c>
      <c r="O746">
        <f>(F746^2+G746^2+H746^2)^0.5</f>
        <v>15.944277970482075</v>
      </c>
      <c r="P746">
        <f>ATAN((R746^2+S746^2)^0.5/T746)/$AB$1</f>
        <v>48.259205885856865</v>
      </c>
      <c r="Q746">
        <f>ATAN2(R746,S746)/$AB$1+180</f>
        <v>4.0654715427442625</v>
      </c>
      <c r="R746">
        <f>-F746*SIN(M746*$AB$1)*COS(N746*$AB$1)-G746*SIN($AB$1*M746)*SIN($AB$1*N746)+H746*COS($AB$1*M746)</f>
        <v>-11.867115195643812</v>
      </c>
      <c r="S746">
        <f>-F746*SIN($AB$1*N746)+G746*COS($AB$1*N746)</f>
        <v>-0.84345741717671507</v>
      </c>
      <c r="T746">
        <f>-F746*COS($AB$1*M746)*COS(N746*$AB$1)-G746*COS($AB$1*M746)*SIN($AB$1*N746)-H746*SIN($AB$1*M746)</f>
        <v>10.615090980237959</v>
      </c>
      <c r="W746">
        <f t="shared" si="22"/>
        <v>1</v>
      </c>
    </row>
    <row r="747" spans="1:23">
      <c r="A747" t="s">
        <v>1508</v>
      </c>
      <c r="B747" t="s">
        <v>735</v>
      </c>
      <c r="C747" t="s">
        <v>736</v>
      </c>
      <c r="D747">
        <v>31</v>
      </c>
      <c r="E747">
        <v>13.1</v>
      </c>
      <c r="F747">
        <v>-5.2</v>
      </c>
      <c r="G747">
        <v>6.3</v>
      </c>
      <c r="H747">
        <v>-10.3</v>
      </c>
      <c r="I747" t="s">
        <v>1750</v>
      </c>
      <c r="J747">
        <v>0.1</v>
      </c>
      <c r="K747" s="5" t="str">
        <f>RIGHTB(B747,1)</f>
        <v>N</v>
      </c>
      <c r="L747" s="5" t="str">
        <f>RIGHTB(C747,1)</f>
        <v>W</v>
      </c>
      <c r="M747" s="6" t="str">
        <f>IF(AND(K747="S",LEN(B747)&gt;4),-LEFT(B747,4),IF(AND(K747="S",LEN(B747)=4),-LEFT(B747,3),IF(AND(K747="N",LEN(B747)=4),LEFT(B747,3),LEFT(B747,4))))</f>
        <v>75.8</v>
      </c>
      <c r="N747" s="6">
        <f>IF(AND(L747="W",LEN(C747)=6),-LEFT(C747,5), IF(AND(L747="W",LEN(C747)=5),-LEFT(C747,4), IF(AND(L747="W",LEN(C747)=4), -LEFT(C747,3), IF(AND(L747="E", LEN(C747)=6),LEFT(C747,5), IF(AND(L747="E",LEN(C747)=5), LEFT(C747,4), IF(AND(L747="E",LEN(C747)=4),LEFT(C747,3) ))))))</f>
        <v>-92.8</v>
      </c>
      <c r="O747">
        <f>(F747^2+G747^2+H747^2)^0.5</f>
        <v>13.146102083887833</v>
      </c>
      <c r="P747">
        <f>ATAN((R747^2+S747^2)^0.5/T747)/$AB$1</f>
        <v>29.2799178258837</v>
      </c>
      <c r="Q747">
        <f>ATAN2(R747,S747)/$AB$1+180</f>
        <v>121.16521373377424</v>
      </c>
      <c r="R747">
        <f>-F747*SIN(M747*$AB$1)*COS(N747*$AB$1)-G747*SIN($AB$1*M747)*SIN($AB$1*N747)+H747*COS($AB$1*M747)</f>
        <v>3.3272907593102494</v>
      </c>
      <c r="S747">
        <f>-F747*SIN($AB$1*N747)+G747*COS($AB$1*N747)</f>
        <v>-5.5015454636082799</v>
      </c>
      <c r="T747">
        <f>-F747*COS($AB$1*M747)*COS(N747*$AB$1)-G747*COS($AB$1*M747)*SIN($AB$1*N747)-H747*SIN($AB$1*M747)</f>
        <v>11.466565907666507</v>
      </c>
      <c r="W747">
        <f t="shared" si="22"/>
        <v>1</v>
      </c>
    </row>
    <row r="748" spans="1:23">
      <c r="A748" t="s">
        <v>1749</v>
      </c>
      <c r="B748" t="s">
        <v>701</v>
      </c>
      <c r="C748" t="s">
        <v>702</v>
      </c>
      <c r="D748">
        <v>35.200000000000003</v>
      </c>
      <c r="I748" t="s">
        <v>1750</v>
      </c>
      <c r="J748">
        <v>0.1</v>
      </c>
      <c r="K748" s="5" t="str">
        <f>RIGHTB(B748,1)</f>
        <v>S</v>
      </c>
      <c r="L748" s="5" t="str">
        <f>RIGHTB(C748,1)</f>
        <v>W</v>
      </c>
      <c r="M748" s="6">
        <f>IF(AND(K748="S",LEN(B748)&gt;4),-LEFT(B748,4),IF(AND(K748="S",LEN(B748)=4),-LEFT(B748,3),IF(AND(K748="N",LEN(B748)=4),LEFT(B748,3),LEFT(B748,4))))</f>
        <v>-4.0999999999999996</v>
      </c>
      <c r="N748" s="6">
        <f>IF(AND(L748="W",LEN(C748)=6),-LEFT(C748,5), IF(AND(L748="W",LEN(C748)=5),-LEFT(C748,4), IF(AND(L748="W",LEN(C748)=4), -LEFT(C748,3), IF(AND(L748="E", LEN(C748)=6),LEFT(C748,5), IF(AND(L748="E",LEN(C748)=5), LEFT(C748,4), IF(AND(L748="E",LEN(C748)=4),LEFT(C748,3) ))))))</f>
        <v>-138.69999999999999</v>
      </c>
      <c r="O748">
        <f>(F748^2+G748^2+H748^2)^0.5</f>
        <v>0</v>
      </c>
      <c r="P748" t="e">
        <f>ATAN((R748^2+S748^2)^0.5/T748)/$AB$1</f>
        <v>#DIV/0!</v>
      </c>
      <c r="Q748" t="e">
        <f>ATAN2(R748,S748)/$AB$1+180</f>
        <v>#DIV/0!</v>
      </c>
      <c r="R748">
        <f>-F748*SIN(M748*$AB$1)*COS(N748*$AB$1)-G748*SIN($AB$1*M748)*SIN($AB$1*N748)+H748*COS($AB$1*M748)</f>
        <v>0</v>
      </c>
      <c r="S748">
        <f>-F748*SIN($AB$1*N748)+G748*COS($AB$1*N748)</f>
        <v>0</v>
      </c>
      <c r="T748">
        <f>-F748*COS($AB$1*M748)*COS(N748*$AB$1)-G748*COS($AB$1*M748)*SIN($AB$1*N748)-H748*SIN($AB$1*M748)</f>
        <v>0</v>
      </c>
      <c r="W748">
        <f t="shared" si="22"/>
        <v>0</v>
      </c>
    </row>
    <row r="749" spans="1:23">
      <c r="A749" t="s">
        <v>2727</v>
      </c>
      <c r="I749" t="s">
        <v>1772</v>
      </c>
      <c r="J749">
        <v>9.8000000000000004E-2</v>
      </c>
      <c r="K749" s="5" t="str">
        <f>RIGHTB(B749,1)</f>
        <v/>
      </c>
      <c r="L749" s="5" t="str">
        <f>RIGHTB(C749,1)</f>
        <v/>
      </c>
      <c r="M749" s="6" t="str">
        <f>IF(AND(K749="S",LEN(B749)&gt;4),-LEFT(B749,4),IF(AND(K749="S",LEN(B749)=4),-LEFT(B749,3),IF(AND(K749="N",LEN(B749)=4),LEFT(B749,3),LEFT(B749,4))))</f>
        <v/>
      </c>
      <c r="N749" s="6" t="b">
        <f>IF(AND(L749="W",LEN(C749)=6),-LEFT(C749,5), IF(AND(L749="W",LEN(C749)=5),-LEFT(C749,4), IF(AND(L749="W",LEN(C749)=4), -LEFT(C749,3), IF(AND(L749="E", LEN(C749)=6),LEFT(C749,5), IF(AND(L749="E",LEN(C749)=5), LEFT(C749,4), IF(AND(L749="E",LEN(C749)=4),LEFT(C749,3) ))))))</f>
        <v>0</v>
      </c>
      <c r="O749">
        <f>(F749^2+G749^2+H749^2)^0.5</f>
        <v>0</v>
      </c>
      <c r="P749" t="e">
        <f>ATAN((R749^2+S749^2)^0.5/T749)/$AB$1</f>
        <v>#VALUE!</v>
      </c>
      <c r="Q749" t="e">
        <f>ATAN2(R749,S749)/$AB$1+180</f>
        <v>#VALUE!</v>
      </c>
      <c r="R749" t="e">
        <f>-F749*SIN(M749*$AB$1)*COS(N749*$AB$1)-G749*SIN($AB$1*M749)*SIN($AB$1*N749)+H749*COS($AB$1*M749)</f>
        <v>#VALUE!</v>
      </c>
      <c r="S749">
        <f>-F749*SIN($AB$1*N749)+G749*COS($AB$1*N749)</f>
        <v>0</v>
      </c>
      <c r="T749" t="e">
        <f>-F749*COS($AB$1*M749)*COS(N749*$AB$1)-G749*COS($AB$1*M749)*SIN($AB$1*N749)-H749*SIN($AB$1*M749)</f>
        <v>#VALUE!</v>
      </c>
      <c r="W749">
        <f t="shared" si="22"/>
        <v>0</v>
      </c>
    </row>
    <row r="750" spans="1:23">
      <c r="A750" t="s">
        <v>2659</v>
      </c>
      <c r="B750" t="s">
        <v>1175</v>
      </c>
      <c r="C750" t="s">
        <v>1176</v>
      </c>
      <c r="I750" t="s">
        <v>1772</v>
      </c>
      <c r="J750">
        <v>9.8000000000000004E-2</v>
      </c>
      <c r="K750" s="5" t="str">
        <f>RIGHTB(B750,1)</f>
        <v>N</v>
      </c>
      <c r="L750" s="5" t="str">
        <f>RIGHTB(C750,1)</f>
        <v>E</v>
      </c>
      <c r="M750" s="6" t="str">
        <f>IF(AND(K750="S",LEN(B750)&gt;4),-LEFT(B750,4),IF(AND(K750="S",LEN(B750)=4),-LEFT(B750,3),IF(AND(K750="N",LEN(B750)=4),LEFT(B750,3),LEFT(B750,4))))</f>
        <v>80.0</v>
      </c>
      <c r="N750" s="6" t="str">
        <f>IF(AND(L750="W",LEN(C750)=6),-LEFT(C750,5), IF(AND(L750="W",LEN(C750)=5),-LEFT(C750,4), IF(AND(L750="W",LEN(C750)=4), -LEFT(C750,3), IF(AND(L750="E", LEN(C750)=6),LEFT(C750,5), IF(AND(L750="E",LEN(C750)=5), LEFT(C750,4), IF(AND(L750="E",LEN(C750)=4),LEFT(C750,3) ))))))</f>
        <v>154.2</v>
      </c>
      <c r="O750">
        <f>(F750^2+G750^2+H750^2)^0.5</f>
        <v>0</v>
      </c>
      <c r="P750" t="e">
        <f>ATAN((R750^2+S750^2)^0.5/T750)/$AB$1</f>
        <v>#DIV/0!</v>
      </c>
      <c r="Q750" t="e">
        <f>ATAN2(R750,S750)/$AB$1+180</f>
        <v>#DIV/0!</v>
      </c>
      <c r="R750">
        <f>-F750*SIN(M750*$AB$1)*COS(N750*$AB$1)-G750*SIN($AB$1*M750)*SIN($AB$1*N750)+H750*COS($AB$1*M750)</f>
        <v>0</v>
      </c>
      <c r="S750">
        <f>-F750*SIN($AB$1*N750)+G750*COS($AB$1*N750)</f>
        <v>0</v>
      </c>
      <c r="T750">
        <f>-F750*COS($AB$1*M750)*COS(N750*$AB$1)-G750*COS($AB$1*M750)*SIN($AB$1*N750)-H750*SIN($AB$1*M750)</f>
        <v>0</v>
      </c>
      <c r="W750">
        <f t="shared" si="22"/>
        <v>0</v>
      </c>
    </row>
    <row r="751" spans="1:23">
      <c r="A751" t="s">
        <v>2641</v>
      </c>
      <c r="B751" t="s">
        <v>1157</v>
      </c>
      <c r="C751" t="s">
        <v>1158</v>
      </c>
      <c r="I751" t="s">
        <v>1772</v>
      </c>
      <c r="J751">
        <v>9.8000000000000004E-2</v>
      </c>
      <c r="K751" s="5" t="str">
        <f>RIGHTB(B751,1)</f>
        <v>N</v>
      </c>
      <c r="L751" s="5" t="str">
        <f>RIGHTB(C751,1)</f>
        <v>E</v>
      </c>
      <c r="M751" s="6" t="str">
        <f>IF(AND(K751="S",LEN(B751)&gt;4),-LEFT(B751,4),IF(AND(K751="S",LEN(B751)=4),-LEFT(B751,3),IF(AND(K751="N",LEN(B751)=4),LEFT(B751,3),LEFT(B751,4))))</f>
        <v>22.4</v>
      </c>
      <c r="N751" s="6" t="str">
        <f>IF(AND(L751="W",LEN(C751)=6),-LEFT(C751,5), IF(AND(L751="W",LEN(C751)=5),-LEFT(C751,4), IF(AND(L751="W",LEN(C751)=4), -LEFT(C751,3), IF(AND(L751="E", LEN(C751)=6),LEFT(C751,5), IF(AND(L751="E",LEN(C751)=5), LEFT(C751,4), IF(AND(L751="E",LEN(C751)=4),LEFT(C751,3) ))))))</f>
        <v>0.2</v>
      </c>
      <c r="O751">
        <f>(F751^2+G751^2+H751^2)^0.5</f>
        <v>0</v>
      </c>
      <c r="P751" t="e">
        <f>ATAN((R751^2+S751^2)^0.5/T751)/$AB$1</f>
        <v>#DIV/0!</v>
      </c>
      <c r="Q751" t="e">
        <f>ATAN2(R751,S751)/$AB$1+180</f>
        <v>#DIV/0!</v>
      </c>
      <c r="R751">
        <f>-F751*SIN(M751*$AB$1)*COS(N751*$AB$1)-G751*SIN($AB$1*M751)*SIN($AB$1*N751)+H751*COS($AB$1*M751)</f>
        <v>0</v>
      </c>
      <c r="S751">
        <f>-F751*SIN($AB$1*N751)+G751*COS($AB$1*N751)</f>
        <v>0</v>
      </c>
      <c r="T751">
        <f>-F751*COS($AB$1*M751)*COS(N751*$AB$1)-G751*COS($AB$1*M751)*SIN($AB$1*N751)-H751*SIN($AB$1*M751)</f>
        <v>0</v>
      </c>
      <c r="W751">
        <f t="shared" si="22"/>
        <v>0</v>
      </c>
    </row>
    <row r="752" spans="1:23">
      <c r="A752" t="s">
        <v>2634</v>
      </c>
      <c r="I752" t="s">
        <v>1772</v>
      </c>
      <c r="J752">
        <v>9.8000000000000004E-2</v>
      </c>
      <c r="K752" s="5" t="str">
        <f>RIGHTB(B752,1)</f>
        <v/>
      </c>
      <c r="L752" s="5" t="str">
        <f>RIGHTB(C752,1)</f>
        <v/>
      </c>
      <c r="M752" s="6" t="str">
        <f>IF(AND(K752="S",LEN(B752)&gt;4),-LEFT(B752,4),IF(AND(K752="S",LEN(B752)=4),-LEFT(B752,3),IF(AND(K752="N",LEN(B752)=4),LEFT(B752,3),LEFT(B752,4))))</f>
        <v/>
      </c>
      <c r="N752" s="6" t="b">
        <f>IF(AND(L752="W",LEN(C752)=6),-LEFT(C752,5), IF(AND(L752="W",LEN(C752)=5),-LEFT(C752,4), IF(AND(L752="W",LEN(C752)=4), -LEFT(C752,3), IF(AND(L752="E", LEN(C752)=6),LEFT(C752,5), IF(AND(L752="E",LEN(C752)=5), LEFT(C752,4), IF(AND(L752="E",LEN(C752)=4),LEFT(C752,3) ))))))</f>
        <v>0</v>
      </c>
      <c r="O752">
        <f>(F752^2+G752^2+H752^2)^0.5</f>
        <v>0</v>
      </c>
      <c r="P752" t="e">
        <f>ATAN((R752^2+S752^2)^0.5/T752)/$AB$1</f>
        <v>#VALUE!</v>
      </c>
      <c r="Q752" t="e">
        <f>ATAN2(R752,S752)/$AB$1+180</f>
        <v>#VALUE!</v>
      </c>
      <c r="R752" t="e">
        <f>-F752*SIN(M752*$AB$1)*COS(N752*$AB$1)-G752*SIN($AB$1*M752)*SIN($AB$1*N752)+H752*COS($AB$1*M752)</f>
        <v>#VALUE!</v>
      </c>
      <c r="S752">
        <f>-F752*SIN($AB$1*N752)+G752*COS($AB$1*N752)</f>
        <v>0</v>
      </c>
      <c r="T752" t="e">
        <f>-F752*COS($AB$1*M752)*COS(N752*$AB$1)-G752*COS($AB$1*M752)*SIN($AB$1*N752)-H752*SIN($AB$1*M752)</f>
        <v>#VALUE!</v>
      </c>
      <c r="W752">
        <f t="shared" si="22"/>
        <v>0</v>
      </c>
    </row>
    <row r="753" spans="1:23">
      <c r="A753" t="s">
        <v>2617</v>
      </c>
      <c r="B753" t="s">
        <v>1138</v>
      </c>
      <c r="C753" t="s">
        <v>1139</v>
      </c>
      <c r="I753" t="s">
        <v>1772</v>
      </c>
      <c r="J753">
        <v>9.8000000000000004E-2</v>
      </c>
      <c r="K753" s="5" t="str">
        <f>RIGHTB(B753,1)</f>
        <v>N</v>
      </c>
      <c r="L753" s="5" t="str">
        <f>RIGHTB(C753,1)</f>
        <v>E</v>
      </c>
      <c r="M753" s="6" t="str">
        <f>IF(AND(K753="S",LEN(B753)&gt;4),-LEFT(B753,4),IF(AND(K753="S",LEN(B753)=4),-LEFT(B753,3),IF(AND(K753="N",LEN(B753)=4),LEFT(B753,3),LEFT(B753,4))))</f>
        <v>49.9</v>
      </c>
      <c r="N753" s="6" t="str">
        <f>IF(AND(L753="W",LEN(C753)=6),-LEFT(C753,5), IF(AND(L753="W",LEN(C753)=5),-LEFT(C753,4), IF(AND(L753="W",LEN(C753)=4), -LEFT(C753,3), IF(AND(L753="E", LEN(C753)=6),LEFT(C753,5), IF(AND(L753="E",LEN(C753)=5), LEFT(C753,4), IF(AND(L753="E",LEN(C753)=4),LEFT(C753,3) ))))))</f>
        <v>18.4</v>
      </c>
      <c r="O753">
        <f>(F753^2+G753^2+H753^2)^0.5</f>
        <v>0</v>
      </c>
      <c r="P753" t="e">
        <f>ATAN((R753^2+S753^2)^0.5/T753)/$AB$1</f>
        <v>#DIV/0!</v>
      </c>
      <c r="Q753" t="e">
        <f>ATAN2(R753,S753)/$AB$1+180</f>
        <v>#DIV/0!</v>
      </c>
      <c r="R753">
        <f>-F753*SIN(M753*$AB$1)*COS(N753*$AB$1)-G753*SIN($AB$1*M753)*SIN($AB$1*N753)+H753*COS($AB$1*M753)</f>
        <v>0</v>
      </c>
      <c r="S753">
        <f>-F753*SIN($AB$1*N753)+G753*COS($AB$1*N753)</f>
        <v>0</v>
      </c>
      <c r="T753">
        <f>-F753*COS($AB$1*M753)*COS(N753*$AB$1)-G753*COS($AB$1*M753)*SIN($AB$1*N753)-H753*SIN($AB$1*M753)</f>
        <v>0</v>
      </c>
      <c r="W753">
        <f t="shared" si="22"/>
        <v>0</v>
      </c>
    </row>
    <row r="754" spans="1:23">
      <c r="A754" t="s">
        <v>2470</v>
      </c>
      <c r="I754" t="s">
        <v>1772</v>
      </c>
      <c r="J754">
        <v>9.8000000000000004E-2</v>
      </c>
      <c r="K754" s="5" t="str">
        <f>RIGHTB(B754,1)</f>
        <v/>
      </c>
      <c r="L754" s="5" t="str">
        <f>RIGHTB(C754,1)</f>
        <v/>
      </c>
      <c r="M754" s="6" t="str">
        <f>IF(AND(K754="S",LEN(B754)&gt;4),-LEFT(B754,4),IF(AND(K754="S",LEN(B754)=4),-LEFT(B754,3),IF(AND(K754="N",LEN(B754)=4),LEFT(B754,3),LEFT(B754,4))))</f>
        <v/>
      </c>
      <c r="N754" s="6" t="b">
        <f>IF(AND(L754="W",LEN(C754)=6),-LEFT(C754,5), IF(AND(L754="W",LEN(C754)=5),-LEFT(C754,4), IF(AND(L754="W",LEN(C754)=4), -LEFT(C754,3), IF(AND(L754="E", LEN(C754)=6),LEFT(C754,5), IF(AND(L754="E",LEN(C754)=5), LEFT(C754,4), IF(AND(L754="E",LEN(C754)=4),LEFT(C754,3) ))))))</f>
        <v>0</v>
      </c>
      <c r="O754">
        <f>(F754^2+G754^2+H754^2)^0.5</f>
        <v>0</v>
      </c>
      <c r="P754" t="e">
        <f>ATAN((R754^2+S754^2)^0.5/T754)/$AB$1</f>
        <v>#VALUE!</v>
      </c>
      <c r="Q754" t="e">
        <f>ATAN2(R754,S754)/$AB$1+180</f>
        <v>#VALUE!</v>
      </c>
      <c r="R754" t="e">
        <f>-F754*SIN(M754*$AB$1)*COS(N754*$AB$1)-G754*SIN($AB$1*M754)*SIN($AB$1*N754)+H754*COS($AB$1*M754)</f>
        <v>#VALUE!</v>
      </c>
      <c r="S754">
        <f>-F754*SIN($AB$1*N754)+G754*COS($AB$1*N754)</f>
        <v>0</v>
      </c>
      <c r="T754" t="e">
        <f>-F754*COS($AB$1*M754)*COS(N754*$AB$1)-G754*COS($AB$1*M754)*SIN($AB$1*N754)-H754*SIN($AB$1*M754)</f>
        <v>#VALUE!</v>
      </c>
      <c r="W754">
        <f t="shared" si="22"/>
        <v>0</v>
      </c>
    </row>
    <row r="755" spans="1:23">
      <c r="A755" t="s">
        <v>1644</v>
      </c>
      <c r="B755" t="s">
        <v>482</v>
      </c>
      <c r="C755" t="s">
        <v>483</v>
      </c>
      <c r="D755">
        <v>32.4</v>
      </c>
      <c r="E755">
        <v>16.899999999999999</v>
      </c>
      <c r="F755">
        <v>-9.9</v>
      </c>
      <c r="G755">
        <v>-6.3</v>
      </c>
      <c r="H755">
        <v>-12.2</v>
      </c>
      <c r="I755" t="s">
        <v>1772</v>
      </c>
      <c r="J755">
        <v>9.8000000000000004E-2</v>
      </c>
      <c r="K755" s="5" t="str">
        <f>RIGHTB(B755,1)</f>
        <v>N</v>
      </c>
      <c r="L755" s="5" t="str">
        <f>RIGHTB(C755,1)</f>
        <v>W</v>
      </c>
      <c r="M755" s="6" t="str">
        <f>IF(AND(K755="S",LEN(B755)&gt;4),-LEFT(B755,4),IF(AND(K755="S",LEN(B755)=4),-LEFT(B755,3),IF(AND(K755="N",LEN(B755)=4),LEFT(B755,3),LEFT(B755,4))))</f>
        <v>29.8</v>
      </c>
      <c r="N755" s="6">
        <f>IF(AND(L755="W",LEN(C755)=6),-LEFT(C755,5), IF(AND(L755="W",LEN(C755)=5),-LEFT(C755,4), IF(AND(L755="W",LEN(C755)=4), -LEFT(C755,3), IF(AND(L755="E", LEN(C755)=6),LEFT(C755,5), IF(AND(L755="E",LEN(C755)=5), LEFT(C755,4), IF(AND(L755="E",LEN(C755)=4),LEFT(C755,3) ))))))</f>
        <v>-12.7</v>
      </c>
      <c r="O755">
        <f>(F755^2+G755^2+H755^2)^0.5</f>
        <v>16.927492430953851</v>
      </c>
      <c r="P755">
        <f>ATAN((R755^2+S755^2)^0.5/T755)/$AB$1</f>
        <v>38.530955884140631</v>
      </c>
      <c r="Q755">
        <f>ATAN2(R755,S755)/$AB$1+180</f>
        <v>52.114479375298032</v>
      </c>
      <c r="R755">
        <f>-F755*SIN(M755*$AB$1)*COS(N755*$AB$1)-G755*SIN($AB$1*M755)*SIN($AB$1*N755)+H755*COS($AB$1*M755)</f>
        <v>-6.4753917793369995</v>
      </c>
      <c r="S755">
        <f>-F755*SIN($AB$1*N755)+G755*COS($AB$1*N755)</f>
        <v>-8.3223450498995764</v>
      </c>
      <c r="T755">
        <f>-F755*COS($AB$1*M755)*COS(N755*$AB$1)-G755*COS($AB$1*M755)*SIN($AB$1*N755)-H755*SIN($AB$1*M755)</f>
        <v>13.241898435439941</v>
      </c>
      <c r="W755">
        <f t="shared" si="22"/>
        <v>1</v>
      </c>
    </row>
    <row r="756" spans="1:23">
      <c r="A756" t="s">
        <v>2202</v>
      </c>
      <c r="I756" t="s">
        <v>1772</v>
      </c>
      <c r="J756">
        <v>9.8000000000000004E-2</v>
      </c>
      <c r="K756" s="5" t="str">
        <f>RIGHTB(B756,1)</f>
        <v/>
      </c>
      <c r="L756" s="5" t="str">
        <f>RIGHTB(C756,1)</f>
        <v/>
      </c>
      <c r="M756" s="6" t="str">
        <f>IF(AND(K756="S",LEN(B756)&gt;4),-LEFT(B756,4),IF(AND(K756="S",LEN(B756)=4),-LEFT(B756,3),IF(AND(K756="N",LEN(B756)=4),LEFT(B756,3),LEFT(B756,4))))</f>
        <v/>
      </c>
      <c r="N756" s="6" t="b">
        <f>IF(AND(L756="W",LEN(C756)=6),-LEFT(C756,5), IF(AND(L756="W",LEN(C756)=5),-LEFT(C756,4), IF(AND(L756="W",LEN(C756)=4), -LEFT(C756,3), IF(AND(L756="E", LEN(C756)=6),LEFT(C756,5), IF(AND(L756="E",LEN(C756)=5), LEFT(C756,4), IF(AND(L756="E",LEN(C756)=4),LEFT(C756,3) ))))))</f>
        <v>0</v>
      </c>
      <c r="O756">
        <f>(F756^2+G756^2+H756^2)^0.5</f>
        <v>0</v>
      </c>
      <c r="P756" t="e">
        <f>ATAN((R756^2+S756^2)^0.5/T756)/$AB$1</f>
        <v>#VALUE!</v>
      </c>
      <c r="Q756" t="e">
        <f>ATAN2(R756,S756)/$AB$1+180</f>
        <v>#VALUE!</v>
      </c>
      <c r="R756" t="e">
        <f>-F756*SIN(M756*$AB$1)*COS(N756*$AB$1)-G756*SIN($AB$1*M756)*SIN($AB$1*N756)+H756*COS($AB$1*M756)</f>
        <v>#VALUE!</v>
      </c>
      <c r="S756">
        <f>-F756*SIN($AB$1*N756)+G756*COS($AB$1*N756)</f>
        <v>0</v>
      </c>
      <c r="T756" t="e">
        <f>-F756*COS($AB$1*M756)*COS(N756*$AB$1)-G756*COS($AB$1*M756)*SIN($AB$1*N756)-H756*SIN($AB$1*M756)</f>
        <v>#VALUE!</v>
      </c>
      <c r="W756">
        <f t="shared" si="22"/>
        <v>0</v>
      </c>
    </row>
    <row r="757" spans="1:23">
      <c r="A757" t="s">
        <v>2160</v>
      </c>
      <c r="B757" t="s">
        <v>204</v>
      </c>
      <c r="C757" t="s">
        <v>205</v>
      </c>
      <c r="D757">
        <v>63</v>
      </c>
      <c r="I757" t="s">
        <v>1772</v>
      </c>
      <c r="J757">
        <v>9.8000000000000004E-2</v>
      </c>
      <c r="K757" s="5" t="str">
        <f>RIGHTB(B757,1)</f>
        <v>S</v>
      </c>
      <c r="L757" s="5" t="str">
        <f>RIGHTB(C757,1)</f>
        <v>W</v>
      </c>
      <c r="M757" s="6">
        <f>IF(AND(K757="S",LEN(B757)&gt;4),-LEFT(B757,4),IF(AND(K757="S",LEN(B757)=4),-LEFT(B757,3),IF(AND(K757="N",LEN(B757)=4),LEFT(B757,3),LEFT(B757,4))))</f>
        <v>-40.700000000000003</v>
      </c>
      <c r="N757" s="6">
        <f>IF(AND(L757="W",LEN(C757)=6),-LEFT(C757,5), IF(AND(L757="W",LEN(C757)=5),-LEFT(C757,4), IF(AND(L757="W",LEN(C757)=4), -LEFT(C757,3), IF(AND(L757="E", LEN(C757)=6),LEFT(C757,5), IF(AND(L757="E",LEN(C757)=5), LEFT(C757,4), IF(AND(L757="E",LEN(C757)=4),LEFT(C757,3) ))))))</f>
        <v>-86.7</v>
      </c>
      <c r="O757">
        <f>(F757^2+G757^2+H757^2)^0.5</f>
        <v>0</v>
      </c>
      <c r="P757" t="e">
        <f>ATAN((R757^2+S757^2)^0.5/T757)/$AB$1</f>
        <v>#DIV/0!</v>
      </c>
      <c r="Q757" t="e">
        <f>ATAN2(R757,S757)/$AB$1+180</f>
        <v>#DIV/0!</v>
      </c>
      <c r="R757">
        <f>-F757*SIN(M757*$AB$1)*COS(N757*$AB$1)-G757*SIN($AB$1*M757)*SIN($AB$1*N757)+H757*COS($AB$1*M757)</f>
        <v>0</v>
      </c>
      <c r="S757">
        <f>-F757*SIN($AB$1*N757)+G757*COS($AB$1*N757)</f>
        <v>0</v>
      </c>
      <c r="T757">
        <f>-F757*COS($AB$1*M757)*COS(N757*$AB$1)-G757*COS($AB$1*M757)*SIN($AB$1*N757)-H757*SIN($AB$1*M757)</f>
        <v>0</v>
      </c>
      <c r="W757">
        <f t="shared" si="22"/>
        <v>0</v>
      </c>
    </row>
    <row r="758" spans="1:23">
      <c r="A758" t="s">
        <v>2051</v>
      </c>
      <c r="B758" t="s">
        <v>45</v>
      </c>
      <c r="C758" t="s">
        <v>928</v>
      </c>
      <c r="D758">
        <v>32.5</v>
      </c>
      <c r="I758" t="s">
        <v>1772</v>
      </c>
      <c r="J758">
        <v>9.8000000000000004E-2</v>
      </c>
      <c r="K758" s="5" t="str">
        <f>RIGHTB(B758,1)</f>
        <v>N</v>
      </c>
      <c r="L758" s="5" t="str">
        <f>RIGHTB(C758,1)</f>
        <v>E</v>
      </c>
      <c r="M758" s="6" t="str">
        <f>IF(AND(K758="S",LEN(B758)&gt;4),-LEFT(B758,4),IF(AND(K758="S",LEN(B758)=4),-LEFT(B758,3),IF(AND(K758="N",LEN(B758)=4),LEFT(B758,3),LEFT(B758,4))))</f>
        <v>3.2</v>
      </c>
      <c r="N758" s="6" t="str">
        <f>IF(AND(L758="W",LEN(C758)=6),-LEFT(C758,5), IF(AND(L758="W",LEN(C758)=5),-LEFT(C758,4), IF(AND(L758="W",LEN(C758)=4), -LEFT(C758,3), IF(AND(L758="E", LEN(C758)=6),LEFT(C758,5), IF(AND(L758="E",LEN(C758)=5), LEFT(C758,4), IF(AND(L758="E",LEN(C758)=4),LEFT(C758,3) ))))))</f>
        <v>137.2</v>
      </c>
      <c r="O758">
        <f>(F758^2+G758^2+H758^2)^0.5</f>
        <v>0</v>
      </c>
      <c r="P758" t="e">
        <f>ATAN((R758^2+S758^2)^0.5/T758)/$AB$1</f>
        <v>#DIV/0!</v>
      </c>
      <c r="Q758" t="e">
        <f>ATAN2(R758,S758)/$AB$1+180</f>
        <v>#DIV/0!</v>
      </c>
      <c r="R758">
        <f>-F758*SIN(M758*$AB$1)*COS(N758*$AB$1)-G758*SIN($AB$1*M758)*SIN($AB$1*N758)+H758*COS($AB$1*M758)</f>
        <v>0</v>
      </c>
      <c r="S758">
        <f>-F758*SIN($AB$1*N758)+G758*COS($AB$1*N758)</f>
        <v>0</v>
      </c>
      <c r="T758">
        <f>-F758*COS($AB$1*M758)*COS(N758*$AB$1)-G758*COS($AB$1*M758)*SIN($AB$1*N758)-H758*SIN($AB$1*M758)</f>
        <v>0</v>
      </c>
      <c r="W758">
        <f t="shared" si="22"/>
        <v>0</v>
      </c>
    </row>
    <row r="759" spans="1:23">
      <c r="A759" t="s">
        <v>1913</v>
      </c>
      <c r="B759" t="s">
        <v>551</v>
      </c>
      <c r="C759" t="s">
        <v>552</v>
      </c>
      <c r="D759">
        <v>33.299999999999997</v>
      </c>
      <c r="E759">
        <v>11.4</v>
      </c>
      <c r="F759">
        <v>6.7</v>
      </c>
      <c r="G759">
        <v>-3.4</v>
      </c>
      <c r="H759">
        <v>8.6</v>
      </c>
      <c r="I759" t="s">
        <v>1772</v>
      </c>
      <c r="J759">
        <v>9.8000000000000004E-2</v>
      </c>
      <c r="K759" s="5" t="str">
        <f>RIGHTB(B759,1)</f>
        <v>S</v>
      </c>
      <c r="L759" s="5" t="str">
        <f>RIGHTB(C759,1)</f>
        <v>E</v>
      </c>
      <c r="M759" s="6">
        <f>IF(AND(K759="S",LEN(B759)&gt;4),-LEFT(B759,4),IF(AND(K759="S",LEN(B759)=4),-LEFT(B759,3),IF(AND(K759="N",LEN(B759)=4),LEFT(B759,3),LEFT(B759,4))))</f>
        <v>-24.2</v>
      </c>
      <c r="N759" s="6" t="str">
        <f>IF(AND(L759="W",LEN(C759)=6),-LEFT(C759,5), IF(AND(L759="W",LEN(C759)=5),-LEFT(C759,4), IF(AND(L759="W",LEN(C759)=4), -LEFT(C759,3), IF(AND(L759="E", LEN(C759)=6),LEFT(C759,5), IF(AND(L759="E",LEN(C759)=5), LEFT(C759,4), IF(AND(L759="E",LEN(C759)=4),LEFT(C759,3) ))))))</f>
        <v>135.0</v>
      </c>
      <c r="O759">
        <f>(F759^2+G759^2+H759^2)^0.5</f>
        <v>11.419719786404569</v>
      </c>
      <c r="P759">
        <f>ATAN((R759^2+S759^2)^0.5/T759)/$AB$1</f>
        <v>28.461568068747479</v>
      </c>
      <c r="Q759">
        <f>ATAN2(R759,S759)/$AB$1+180</f>
        <v>154.61090199079001</v>
      </c>
      <c r="R759">
        <f>-F759*SIN(M759*$AB$1)*COS(N759*$AB$1)-G759*SIN($AB$1*M759)*SIN($AB$1*N759)+H759*COS($AB$1*M759)</f>
        <v>4.9166534936283837</v>
      </c>
      <c r="S759">
        <f>-F759*SIN($AB$1*N759)+G759*COS($AB$1*N759)</f>
        <v>-2.3334523783965695</v>
      </c>
      <c r="T759">
        <f>-F759*COS($AB$1*M759)*COS(N759*$AB$1)-G759*COS($AB$1*M759)*SIN($AB$1*N759)-H759*SIN($AB$1*M759)</f>
        <v>10.039497916795799</v>
      </c>
      <c r="W759">
        <f t="shared" si="22"/>
        <v>1</v>
      </c>
    </row>
    <row r="760" spans="1:23">
      <c r="A760" t="s">
        <v>1568</v>
      </c>
      <c r="B760" t="s">
        <v>541</v>
      </c>
      <c r="C760" t="s">
        <v>542</v>
      </c>
      <c r="D760">
        <v>26</v>
      </c>
      <c r="E760">
        <v>21</v>
      </c>
      <c r="F760">
        <v>0.8</v>
      </c>
      <c r="G760">
        <v>2.2000000000000002</v>
      </c>
      <c r="H760">
        <v>-20.9</v>
      </c>
      <c r="I760" t="s">
        <v>1772</v>
      </c>
      <c r="J760">
        <v>9.8000000000000004E-2</v>
      </c>
      <c r="K760" s="5" t="str">
        <f>RIGHTB(B760,1)</f>
        <v>N</v>
      </c>
      <c r="L760" s="5" t="str">
        <f>RIGHTB(C760,1)</f>
        <v>E</v>
      </c>
      <c r="M760" s="6" t="str">
        <f>IF(AND(K760="S",LEN(B760)&gt;4),-LEFT(B760,4),IF(AND(K760="S",LEN(B760)=4),-LEFT(B760,3),IF(AND(K760="N",LEN(B760)=4),LEFT(B760,3),LEFT(B760,4))))</f>
        <v>55.8</v>
      </c>
      <c r="N760" s="6" t="str">
        <f>IF(AND(L760="W",LEN(C760)=6),-LEFT(C760,5), IF(AND(L760="W",LEN(C760)=5),-LEFT(C760,4), IF(AND(L760="W",LEN(C760)=4), -LEFT(C760,3), IF(AND(L760="E", LEN(C760)=6),LEFT(C760,5), IF(AND(L760="E",LEN(C760)=5), LEFT(C760,4), IF(AND(L760="E",LEN(C760)=4),LEFT(C760,3) ))))))</f>
        <v>52.5</v>
      </c>
      <c r="O760">
        <f>(F760^2+G760^2+H760^2)^0.5</f>
        <v>21.030691857378347</v>
      </c>
      <c r="P760">
        <f>ATAN((R760^2+S760^2)^0.5/T760)/$AB$1</f>
        <v>40.334721024979807</v>
      </c>
      <c r="Q760">
        <f>ATAN2(R760,S760)/$AB$1+180</f>
        <v>357.03292922897867</v>
      </c>
      <c r="R760">
        <f>-F760*SIN(M760*$AB$1)*COS(N760*$AB$1)-G760*SIN($AB$1*M760)*SIN($AB$1*N760)+H760*COS($AB$1*M760)</f>
        <v>-13.593906099220675</v>
      </c>
      <c r="S760">
        <f>-F760*SIN($AB$1*N760)+G760*COS($AB$1*N760)</f>
        <v>0.70459247164466265</v>
      </c>
      <c r="T760">
        <f>-F760*COS($AB$1*M760)*COS(N760*$AB$1)-G760*COS($AB$1*M760)*SIN($AB$1*N760)-H760*SIN($AB$1*M760)</f>
        <v>16.031196661961093</v>
      </c>
      <c r="W760">
        <f t="shared" si="22"/>
        <v>1</v>
      </c>
    </row>
    <row r="761" spans="1:23">
      <c r="A761" t="s">
        <v>1855</v>
      </c>
      <c r="B761" t="s">
        <v>867</v>
      </c>
      <c r="C761" t="s">
        <v>764</v>
      </c>
      <c r="I761" t="s">
        <v>1772</v>
      </c>
      <c r="J761">
        <v>9.8000000000000004E-2</v>
      </c>
      <c r="K761" s="5" t="str">
        <f>RIGHTB(B761,1)</f>
        <v>N</v>
      </c>
      <c r="L761" s="5" t="str">
        <f>RIGHTB(C761,1)</f>
        <v>W</v>
      </c>
      <c r="M761" s="6" t="str">
        <f>IF(AND(K761="S",LEN(B761)&gt;4),-LEFT(B761,4),IF(AND(K761="S",LEN(B761)=4),-LEFT(B761,3),IF(AND(K761="N",LEN(B761)=4),LEFT(B761,3),LEFT(B761,4))))</f>
        <v>35.3</v>
      </c>
      <c r="N761" s="6">
        <f>IF(AND(L761="W",LEN(C761)=6),-LEFT(C761,5), IF(AND(L761="W",LEN(C761)=5),-LEFT(C761,4), IF(AND(L761="W",LEN(C761)=4), -LEFT(C761,3), IF(AND(L761="E", LEN(C761)=6),LEFT(C761,5), IF(AND(L761="E",LEN(C761)=5), LEFT(C761,4), IF(AND(L761="E",LEN(C761)=4),LEFT(C761,3) ))))))</f>
        <v>-93.9</v>
      </c>
      <c r="O761">
        <f>(F761^2+G761^2+H761^2)^0.5</f>
        <v>0</v>
      </c>
      <c r="P761" t="e">
        <f>ATAN((R761^2+S761^2)^0.5/T761)/$AB$1</f>
        <v>#DIV/0!</v>
      </c>
      <c r="Q761" t="e">
        <f>ATAN2(R761,S761)/$AB$1+180</f>
        <v>#DIV/0!</v>
      </c>
      <c r="R761">
        <f>-F761*SIN(M761*$AB$1)*COS(N761*$AB$1)-G761*SIN($AB$1*M761)*SIN($AB$1*N761)+H761*COS($AB$1*M761)</f>
        <v>0</v>
      </c>
      <c r="S761">
        <f>-F761*SIN($AB$1*N761)+G761*COS($AB$1*N761)</f>
        <v>0</v>
      </c>
      <c r="T761">
        <f>-F761*COS($AB$1*M761)*COS(N761*$AB$1)-G761*COS($AB$1*M761)*SIN($AB$1*N761)-H761*SIN($AB$1*M761)</f>
        <v>0</v>
      </c>
      <c r="W761">
        <f t="shared" si="22"/>
        <v>0</v>
      </c>
    </row>
    <row r="762" spans="1:23">
      <c r="A762" t="s">
        <v>1846</v>
      </c>
      <c r="B762" t="s">
        <v>849</v>
      </c>
      <c r="C762" t="s">
        <v>307</v>
      </c>
      <c r="D762">
        <v>37</v>
      </c>
      <c r="I762" t="s">
        <v>1772</v>
      </c>
      <c r="J762">
        <v>9.8000000000000004E-2</v>
      </c>
      <c r="K762" s="5" t="str">
        <f>RIGHTB(B762,1)</f>
        <v>N</v>
      </c>
      <c r="L762" s="5" t="str">
        <f>RIGHTB(C762,1)</f>
        <v>W</v>
      </c>
      <c r="M762" s="6" t="str">
        <f>IF(AND(K762="S",LEN(B762)&gt;4),-LEFT(B762,4),IF(AND(K762="S",LEN(B762)=4),-LEFT(B762,3),IF(AND(K762="N",LEN(B762)=4),LEFT(B762,3),LEFT(B762,4))))</f>
        <v>7.3</v>
      </c>
      <c r="N762" s="6">
        <f>IF(AND(L762="W",LEN(C762)=6),-LEFT(C762,5), IF(AND(L762="W",LEN(C762)=5),-LEFT(C762,4), IF(AND(L762="W",LEN(C762)=4), -LEFT(C762,3), IF(AND(L762="E", LEN(C762)=6),LEFT(C762,5), IF(AND(L762="E",LEN(C762)=5), LEFT(C762,4), IF(AND(L762="E",LEN(C762)=4),LEFT(C762,3) ))))))</f>
        <v>-67.599999999999994</v>
      </c>
      <c r="O762">
        <f>(F762^2+G762^2+H762^2)^0.5</f>
        <v>0</v>
      </c>
      <c r="P762" t="e">
        <f>ATAN((R762^2+S762^2)^0.5/T762)/$AB$1</f>
        <v>#DIV/0!</v>
      </c>
      <c r="Q762" t="e">
        <f>ATAN2(R762,S762)/$AB$1+180</f>
        <v>#DIV/0!</v>
      </c>
      <c r="R762">
        <f>-F762*SIN(M762*$AB$1)*COS(N762*$AB$1)-G762*SIN($AB$1*M762)*SIN($AB$1*N762)+H762*COS($AB$1*M762)</f>
        <v>0</v>
      </c>
      <c r="S762">
        <f>-F762*SIN($AB$1*N762)+G762*COS($AB$1*N762)</f>
        <v>0</v>
      </c>
      <c r="T762">
        <f>-F762*COS($AB$1*M762)*COS(N762*$AB$1)-G762*COS($AB$1*M762)*SIN($AB$1*N762)-H762*SIN($AB$1*M762)</f>
        <v>0</v>
      </c>
      <c r="W762">
        <f t="shared" si="22"/>
        <v>0</v>
      </c>
    </row>
    <row r="763" spans="1:23">
      <c r="A763" t="s">
        <v>1528</v>
      </c>
      <c r="B763" t="s">
        <v>805</v>
      </c>
      <c r="C763" t="s">
        <v>806</v>
      </c>
      <c r="D763">
        <v>43.3</v>
      </c>
      <c r="E763">
        <v>27.4</v>
      </c>
      <c r="F763">
        <v>-7.5</v>
      </c>
      <c r="G763">
        <v>-23.5</v>
      </c>
      <c r="H763">
        <v>-11.9</v>
      </c>
      <c r="I763" t="s">
        <v>1772</v>
      </c>
      <c r="J763">
        <v>9.8000000000000004E-2</v>
      </c>
      <c r="K763" s="5" t="str">
        <f>RIGHTB(B763,1)</f>
        <v>N</v>
      </c>
      <c r="L763" s="5" t="str">
        <f>RIGHTB(C763,1)</f>
        <v>E</v>
      </c>
      <c r="M763" s="6" t="str">
        <f>IF(AND(K763="S",LEN(B763)&gt;4),-LEFT(B763,4),IF(AND(K763="S",LEN(B763)=4),-LEFT(B763,3),IF(AND(K763="N",LEN(B763)=4),LEFT(B763,3),LEFT(B763,4))))</f>
        <v>33.1</v>
      </c>
      <c r="N763" s="6" t="str">
        <f>IF(AND(L763="W",LEN(C763)=6),-LEFT(C763,5), IF(AND(L763="W",LEN(C763)=5),-LEFT(C763,4), IF(AND(L763="W",LEN(C763)=4), -LEFT(C763,3), IF(AND(L763="E", LEN(C763)=6),LEFT(C763,5), IF(AND(L763="E",LEN(C763)=5), LEFT(C763,4), IF(AND(L763="E",LEN(C763)=4),LEFT(C763,3) ))))))</f>
        <v>34.3</v>
      </c>
      <c r="O763">
        <f>(F763^2+G763^2+H763^2)^0.5</f>
        <v>27.388136117669635</v>
      </c>
      <c r="P763">
        <f>ATAN((R763^2+S763^2)^0.5/T763)/$AB$1</f>
        <v>33.711237561432362</v>
      </c>
      <c r="Q763">
        <f>ATAN2(R763,S763)/$AB$1+180</f>
        <v>92.437984931955029</v>
      </c>
      <c r="R763">
        <f>-F763*SIN(M763*$AB$1)*COS(N763*$AB$1)-G763*SIN($AB$1*M763)*SIN($AB$1*N763)+H763*COS($AB$1*M763)</f>
        <v>0.64660450088651089</v>
      </c>
      <c r="S763">
        <f>-F763*SIN($AB$1*N763)+G763*COS($AB$1*N763)</f>
        <v>-15.186864553951271</v>
      </c>
      <c r="T763">
        <f>-F763*COS($AB$1*M763)*COS(N763*$AB$1)-G763*COS($AB$1*M763)*SIN($AB$1*N763)-H763*SIN($AB$1*M763)</f>
        <v>22.7826918435766</v>
      </c>
      <c r="W763">
        <f t="shared" si="22"/>
        <v>1</v>
      </c>
    </row>
    <row r="764" spans="1:23">
      <c r="A764" t="s">
        <v>1771</v>
      </c>
      <c r="B764" t="s">
        <v>734</v>
      </c>
      <c r="C764" t="s">
        <v>559</v>
      </c>
      <c r="I764" t="s">
        <v>1772</v>
      </c>
      <c r="J764">
        <v>9.8000000000000004E-2</v>
      </c>
      <c r="K764" s="5" t="str">
        <f>RIGHTB(B764,1)</f>
        <v>N</v>
      </c>
      <c r="L764" s="5" t="str">
        <f>RIGHTB(C764,1)</f>
        <v>W</v>
      </c>
      <c r="M764" s="6" t="str">
        <f>IF(AND(K764="S",LEN(B764)&gt;4),-LEFT(B764,4),IF(AND(K764="S",LEN(B764)=4),-LEFT(B764,3),IF(AND(K764="N",LEN(B764)=4),LEFT(B764,3),LEFT(B764,4))))</f>
        <v>9.2</v>
      </c>
      <c r="N764" s="6">
        <f>IF(AND(L764="W",LEN(C764)=6),-LEFT(C764,5), IF(AND(L764="W",LEN(C764)=5),-LEFT(C764,4), IF(AND(L764="W",LEN(C764)=4), -LEFT(C764,3), IF(AND(L764="E", LEN(C764)=6),LEFT(C764,5), IF(AND(L764="E",LEN(C764)=5), LEFT(C764,4), IF(AND(L764="E",LEN(C764)=4),LEFT(C764,3) ))))))</f>
        <v>-64.099999999999994</v>
      </c>
      <c r="O764">
        <f>(F764^2+G764^2+H764^2)^0.5</f>
        <v>0</v>
      </c>
      <c r="P764" t="e">
        <f>ATAN((R764^2+S764^2)^0.5/T764)/$AB$1</f>
        <v>#DIV/0!</v>
      </c>
      <c r="Q764" t="e">
        <f>ATAN2(R764,S764)/$AB$1+180</f>
        <v>#DIV/0!</v>
      </c>
      <c r="R764">
        <f>-F764*SIN(M764*$AB$1)*COS(N764*$AB$1)-G764*SIN($AB$1*M764)*SIN($AB$1*N764)+H764*COS($AB$1*M764)</f>
        <v>0</v>
      </c>
      <c r="S764">
        <f>-F764*SIN($AB$1*N764)+G764*COS($AB$1*N764)</f>
        <v>0</v>
      </c>
      <c r="T764">
        <f>-F764*COS($AB$1*M764)*COS(N764*$AB$1)-G764*COS($AB$1*M764)*SIN($AB$1*N764)-H764*SIN($AB$1*M764)</f>
        <v>0</v>
      </c>
      <c r="W764">
        <f t="shared" si="22"/>
        <v>0</v>
      </c>
    </row>
    <row r="765" spans="1:23">
      <c r="A765" t="s">
        <v>2729</v>
      </c>
      <c r="I765" t="s">
        <v>1656</v>
      </c>
      <c r="J765">
        <v>9.5000000000000001E-2</v>
      </c>
      <c r="K765" s="5" t="str">
        <f>RIGHTB(B765,1)</f>
        <v/>
      </c>
      <c r="L765" s="5" t="str">
        <f>RIGHTB(C765,1)</f>
        <v/>
      </c>
      <c r="M765" s="6" t="str">
        <f>IF(AND(K765="S",LEN(B765)&gt;4),-LEFT(B765,4),IF(AND(K765="S",LEN(B765)=4),-LEFT(B765,3),IF(AND(K765="N",LEN(B765)=4),LEFT(B765,3),LEFT(B765,4))))</f>
        <v/>
      </c>
      <c r="N765" s="6" t="b">
        <f>IF(AND(L765="W",LEN(C765)=6),-LEFT(C765,5), IF(AND(L765="W",LEN(C765)=5),-LEFT(C765,4), IF(AND(L765="W",LEN(C765)=4), -LEFT(C765,3), IF(AND(L765="E", LEN(C765)=6),LEFT(C765,5), IF(AND(L765="E",LEN(C765)=5), LEFT(C765,4), IF(AND(L765="E",LEN(C765)=4),LEFT(C765,3) ))))))</f>
        <v>0</v>
      </c>
      <c r="O765">
        <f>(F765^2+G765^2+H765^2)^0.5</f>
        <v>0</v>
      </c>
      <c r="P765" t="e">
        <f>ATAN((R765^2+S765^2)^0.5/T765)/$AB$1</f>
        <v>#VALUE!</v>
      </c>
      <c r="Q765" t="e">
        <f>ATAN2(R765,S765)/$AB$1+180</f>
        <v>#VALUE!</v>
      </c>
      <c r="R765" t="e">
        <f>-F765*SIN(M765*$AB$1)*COS(N765*$AB$1)-G765*SIN($AB$1*M765)*SIN($AB$1*N765)+H765*COS($AB$1*M765)</f>
        <v>#VALUE!</v>
      </c>
      <c r="S765">
        <f>-F765*SIN($AB$1*N765)+G765*COS($AB$1*N765)</f>
        <v>0</v>
      </c>
      <c r="T765" t="e">
        <f>-F765*COS($AB$1*M765)*COS(N765*$AB$1)-G765*COS($AB$1*M765)*SIN($AB$1*N765)-H765*SIN($AB$1*M765)</f>
        <v>#VALUE!</v>
      </c>
    </row>
    <row r="766" spans="1:23">
      <c r="A766" t="s">
        <v>2689</v>
      </c>
      <c r="B766" t="s">
        <v>164</v>
      </c>
      <c r="C766" t="s">
        <v>1198</v>
      </c>
      <c r="I766" t="s">
        <v>1656</v>
      </c>
      <c r="J766">
        <v>9.5000000000000001E-2</v>
      </c>
      <c r="K766" s="5" t="str">
        <f>RIGHTB(B766,1)</f>
        <v>S</v>
      </c>
      <c r="L766" s="5" t="str">
        <f>RIGHTB(C766,1)</f>
        <v>W</v>
      </c>
      <c r="M766" s="6">
        <f>IF(AND(K766="S",LEN(B766)&gt;4),-LEFT(B766,4),IF(AND(K766="S",LEN(B766)=4),-LEFT(B766,3),IF(AND(K766="N",LEN(B766)=4),LEFT(B766,3),LEFT(B766,4))))</f>
        <v>-15.8</v>
      </c>
      <c r="N766" s="6">
        <f>IF(AND(L766="W",LEN(C766)=6),-LEFT(C766,5), IF(AND(L766="W",LEN(C766)=5),-LEFT(C766,4), IF(AND(L766="W",LEN(C766)=4), -LEFT(C766,3), IF(AND(L766="E", LEN(C766)=6),LEFT(C766,5), IF(AND(L766="E",LEN(C766)=5), LEFT(C766,4), IF(AND(L766="E",LEN(C766)=4),LEFT(C766,3) ))))))</f>
        <v>-175.8</v>
      </c>
      <c r="O766">
        <f>(F766^2+G766^2+H766^2)^0.5</f>
        <v>0</v>
      </c>
      <c r="P766" t="e">
        <f>ATAN((R766^2+S766^2)^0.5/T766)/$AB$1</f>
        <v>#DIV/0!</v>
      </c>
      <c r="Q766" t="e">
        <f>ATAN2(R766,S766)/$AB$1+180</f>
        <v>#DIV/0!</v>
      </c>
      <c r="R766">
        <f>-F766*SIN(M766*$AB$1)*COS(N766*$AB$1)-G766*SIN($AB$1*M766)*SIN($AB$1*N766)+H766*COS($AB$1*M766)</f>
        <v>0</v>
      </c>
      <c r="S766">
        <f>-F766*SIN($AB$1*N766)+G766*COS($AB$1*N766)</f>
        <v>0</v>
      </c>
      <c r="T766">
        <f>-F766*COS($AB$1*M766)*COS(N766*$AB$1)-G766*COS($AB$1*M766)*SIN($AB$1*N766)-H766*SIN($AB$1*M766)</f>
        <v>0</v>
      </c>
      <c r="W766">
        <f t="shared" ref="W766:W797" si="23">IF(O766&lt;&gt;0,1,0)</f>
        <v>0</v>
      </c>
    </row>
    <row r="767" spans="1:23">
      <c r="A767" t="s">
        <v>2675</v>
      </c>
      <c r="I767" t="s">
        <v>1656</v>
      </c>
      <c r="J767">
        <v>9.5000000000000001E-2</v>
      </c>
      <c r="K767" s="5" t="str">
        <f>RIGHTB(B767,1)</f>
        <v/>
      </c>
      <c r="L767" s="5" t="str">
        <f>RIGHTB(C767,1)</f>
        <v/>
      </c>
      <c r="M767" s="6" t="str">
        <f>IF(AND(K767="S",LEN(B767)&gt;4),-LEFT(B767,4),IF(AND(K767="S",LEN(B767)=4),-LEFT(B767,3),IF(AND(K767="N",LEN(B767)=4),LEFT(B767,3),LEFT(B767,4))))</f>
        <v/>
      </c>
      <c r="N767" s="6" t="b">
        <f>IF(AND(L767="W",LEN(C767)=6),-LEFT(C767,5), IF(AND(L767="W",LEN(C767)=5),-LEFT(C767,4), IF(AND(L767="W",LEN(C767)=4), -LEFT(C767,3), IF(AND(L767="E", LEN(C767)=6),LEFT(C767,5), IF(AND(L767="E",LEN(C767)=5), LEFT(C767,4), IF(AND(L767="E",LEN(C767)=4),LEFT(C767,3) ))))))</f>
        <v>0</v>
      </c>
      <c r="O767">
        <f>(F767^2+G767^2+H767^2)^0.5</f>
        <v>0</v>
      </c>
      <c r="P767" t="e">
        <f>ATAN((R767^2+S767^2)^0.5/T767)/$AB$1</f>
        <v>#VALUE!</v>
      </c>
      <c r="Q767" t="e">
        <f>ATAN2(R767,S767)/$AB$1+180</f>
        <v>#VALUE!</v>
      </c>
      <c r="R767" t="e">
        <f>-F767*SIN(M767*$AB$1)*COS(N767*$AB$1)-G767*SIN($AB$1*M767)*SIN($AB$1*N767)+H767*COS($AB$1*M767)</f>
        <v>#VALUE!</v>
      </c>
      <c r="S767">
        <f>-F767*SIN($AB$1*N767)+G767*COS($AB$1*N767)</f>
        <v>0</v>
      </c>
      <c r="T767" t="e">
        <f>-F767*COS($AB$1*M767)*COS(N767*$AB$1)-G767*COS($AB$1*M767)*SIN($AB$1*N767)-H767*SIN($AB$1*M767)</f>
        <v>#VALUE!</v>
      </c>
      <c r="W767">
        <f t="shared" si="23"/>
        <v>0</v>
      </c>
    </row>
    <row r="768" spans="1:23">
      <c r="A768" t="s">
        <v>2666</v>
      </c>
      <c r="I768" t="s">
        <v>1656</v>
      </c>
      <c r="J768">
        <v>9.5000000000000001E-2</v>
      </c>
      <c r="K768" s="5" t="str">
        <f>RIGHTB(B768,1)</f>
        <v/>
      </c>
      <c r="L768" s="5" t="str">
        <f>RIGHTB(C768,1)</f>
        <v/>
      </c>
      <c r="M768" s="6" t="str">
        <f>IF(AND(K768="S",LEN(B768)&gt;4),-LEFT(B768,4),IF(AND(K768="S",LEN(B768)=4),-LEFT(B768,3),IF(AND(K768="N",LEN(B768)=4),LEFT(B768,3),LEFT(B768,4))))</f>
        <v/>
      </c>
      <c r="N768" s="6" t="b">
        <f>IF(AND(L768="W",LEN(C768)=6),-LEFT(C768,5), IF(AND(L768="W",LEN(C768)=5),-LEFT(C768,4), IF(AND(L768="W",LEN(C768)=4), -LEFT(C768,3), IF(AND(L768="E", LEN(C768)=6),LEFT(C768,5), IF(AND(L768="E",LEN(C768)=5), LEFT(C768,4), IF(AND(L768="E",LEN(C768)=4),LEFT(C768,3) ))))))</f>
        <v>0</v>
      </c>
      <c r="O768">
        <f>(F768^2+G768^2+H768^2)^0.5</f>
        <v>0</v>
      </c>
      <c r="P768" t="e">
        <f>ATAN((R768^2+S768^2)^0.5/T768)/$AB$1</f>
        <v>#VALUE!</v>
      </c>
      <c r="Q768" t="e">
        <f>ATAN2(R768,S768)/$AB$1+180</f>
        <v>#VALUE!</v>
      </c>
      <c r="R768" t="e">
        <f>-F768*SIN(M768*$AB$1)*COS(N768*$AB$1)-G768*SIN($AB$1*M768)*SIN($AB$1*N768)+H768*COS($AB$1*M768)</f>
        <v>#VALUE!</v>
      </c>
      <c r="S768">
        <f>-F768*SIN($AB$1*N768)+G768*COS($AB$1*N768)</f>
        <v>0</v>
      </c>
      <c r="T768" t="e">
        <f>-F768*COS($AB$1*M768)*COS(N768*$AB$1)-G768*COS($AB$1*M768)*SIN($AB$1*N768)-H768*SIN($AB$1*M768)</f>
        <v>#VALUE!</v>
      </c>
      <c r="W768">
        <f t="shared" si="23"/>
        <v>0</v>
      </c>
    </row>
    <row r="769" spans="1:23">
      <c r="A769" t="s">
        <v>2608</v>
      </c>
      <c r="B769" t="s">
        <v>1130</v>
      </c>
      <c r="C769" t="s">
        <v>1131</v>
      </c>
      <c r="I769" t="s">
        <v>1656</v>
      </c>
      <c r="J769">
        <v>9.5000000000000001E-2</v>
      </c>
      <c r="K769" s="5" t="str">
        <f>RIGHTB(B769,1)</f>
        <v>N</v>
      </c>
      <c r="L769" s="5" t="str">
        <f>RIGHTB(C769,1)</f>
        <v>E</v>
      </c>
      <c r="M769" s="6" t="str">
        <f>IF(AND(K769="S",LEN(B769)&gt;4),-LEFT(B769,4),IF(AND(K769="S",LEN(B769)=4),-LEFT(B769,3),IF(AND(K769="N",LEN(B769)=4),LEFT(B769,3),LEFT(B769,4))))</f>
        <v>34.9</v>
      </c>
      <c r="N769" s="6" t="str">
        <f>IF(AND(L769="W",LEN(C769)=6),-LEFT(C769,5), IF(AND(L769="W",LEN(C769)=5),-LEFT(C769,4), IF(AND(L769="W",LEN(C769)=4), -LEFT(C769,3), IF(AND(L769="E", LEN(C769)=6),LEFT(C769,5), IF(AND(L769="E",LEN(C769)=5), LEFT(C769,4), IF(AND(L769="E",LEN(C769)=4),LEFT(C769,3) ))))))</f>
        <v>36.8</v>
      </c>
      <c r="O769">
        <f>(F769^2+G769^2+H769^2)^0.5</f>
        <v>0</v>
      </c>
      <c r="P769" t="e">
        <f>ATAN((R769^2+S769^2)^0.5/T769)/$AB$1</f>
        <v>#DIV/0!</v>
      </c>
      <c r="Q769" t="e">
        <f>ATAN2(R769,S769)/$AB$1+180</f>
        <v>#DIV/0!</v>
      </c>
      <c r="R769">
        <f>-F769*SIN(M769*$AB$1)*COS(N769*$AB$1)-G769*SIN($AB$1*M769)*SIN($AB$1*N769)+H769*COS($AB$1*M769)</f>
        <v>0</v>
      </c>
      <c r="S769">
        <f>-F769*SIN($AB$1*N769)+G769*COS($AB$1*N769)</f>
        <v>0</v>
      </c>
      <c r="T769">
        <f>-F769*COS($AB$1*M769)*COS(N769*$AB$1)-G769*COS($AB$1*M769)*SIN($AB$1*N769)-H769*SIN($AB$1*M769)</f>
        <v>0</v>
      </c>
      <c r="W769">
        <f t="shared" si="23"/>
        <v>0</v>
      </c>
    </row>
    <row r="770" spans="1:23">
      <c r="A770" t="s">
        <v>2594</v>
      </c>
      <c r="I770" t="s">
        <v>1656</v>
      </c>
      <c r="J770">
        <v>9.5000000000000001E-2</v>
      </c>
      <c r="K770" s="5" t="str">
        <f>RIGHTB(B770,1)</f>
        <v/>
      </c>
      <c r="L770" s="5" t="str">
        <f>RIGHTB(C770,1)</f>
        <v/>
      </c>
      <c r="M770" s="6" t="str">
        <f>IF(AND(K770="S",LEN(B770)&gt;4),-LEFT(B770,4),IF(AND(K770="S",LEN(B770)=4),-LEFT(B770,3),IF(AND(K770="N",LEN(B770)=4),LEFT(B770,3),LEFT(B770,4))))</f>
        <v/>
      </c>
      <c r="N770" s="6" t="b">
        <f>IF(AND(L770="W",LEN(C770)=6),-LEFT(C770,5), IF(AND(L770="W",LEN(C770)=5),-LEFT(C770,4), IF(AND(L770="W",LEN(C770)=4), -LEFT(C770,3), IF(AND(L770="E", LEN(C770)=6),LEFT(C770,5), IF(AND(L770="E",LEN(C770)=5), LEFT(C770,4), IF(AND(L770="E",LEN(C770)=4),LEFT(C770,3) ))))))</f>
        <v>0</v>
      </c>
      <c r="O770">
        <f>(F770^2+G770^2+H770^2)^0.5</f>
        <v>0</v>
      </c>
      <c r="P770" t="e">
        <f>ATAN((R770^2+S770^2)^0.5/T770)/$AB$1</f>
        <v>#VALUE!</v>
      </c>
      <c r="Q770" t="e">
        <f>ATAN2(R770,S770)/$AB$1+180</f>
        <v>#VALUE!</v>
      </c>
      <c r="R770" t="e">
        <f>-F770*SIN(M770*$AB$1)*COS(N770*$AB$1)-G770*SIN($AB$1*M770)*SIN($AB$1*N770)+H770*COS($AB$1*M770)</f>
        <v>#VALUE!</v>
      </c>
      <c r="S770">
        <f>-F770*SIN($AB$1*N770)+G770*COS($AB$1*N770)</f>
        <v>0</v>
      </c>
      <c r="T770" t="e">
        <f>-F770*COS($AB$1*M770)*COS(N770*$AB$1)-G770*COS($AB$1*M770)*SIN($AB$1*N770)-H770*SIN($AB$1*M770)</f>
        <v>#VALUE!</v>
      </c>
      <c r="W770">
        <f t="shared" si="23"/>
        <v>0</v>
      </c>
    </row>
    <row r="771" spans="1:23">
      <c r="A771" t="s">
        <v>2589</v>
      </c>
      <c r="B771" t="s">
        <v>1114</v>
      </c>
      <c r="C771" t="s">
        <v>1115</v>
      </c>
      <c r="I771" t="s">
        <v>1656</v>
      </c>
      <c r="J771">
        <v>9.5000000000000001E-2</v>
      </c>
      <c r="K771" s="5" t="str">
        <f>RIGHTB(B771,1)</f>
        <v>N</v>
      </c>
      <c r="L771" s="5" t="str">
        <f>RIGHTB(C771,1)</f>
        <v>E</v>
      </c>
      <c r="M771" s="6" t="str">
        <f>IF(AND(K771="S",LEN(B771)&gt;4),-LEFT(B771,4),IF(AND(K771="S",LEN(B771)=4),-LEFT(B771,3),IF(AND(K771="N",LEN(B771)=4),LEFT(B771,3),LEFT(B771,4))))</f>
        <v>50.4</v>
      </c>
      <c r="N771" s="6" t="str">
        <f>IF(AND(L771="W",LEN(C771)=6),-LEFT(C771,5), IF(AND(L771="W",LEN(C771)=5),-LEFT(C771,4), IF(AND(L771="W",LEN(C771)=4), -LEFT(C771,3), IF(AND(L771="E", LEN(C771)=6),LEFT(C771,5), IF(AND(L771="E",LEN(C771)=5), LEFT(C771,4), IF(AND(L771="E",LEN(C771)=4),LEFT(C771,3) ))))))</f>
        <v>58.9</v>
      </c>
      <c r="O771">
        <f>(F771^2+G771^2+H771^2)^0.5</f>
        <v>0</v>
      </c>
      <c r="P771" t="e">
        <f>ATAN((R771^2+S771^2)^0.5/T771)/$AB$1</f>
        <v>#DIV/0!</v>
      </c>
      <c r="Q771" t="e">
        <f>ATAN2(R771,S771)/$AB$1+180</f>
        <v>#DIV/0!</v>
      </c>
      <c r="R771">
        <f>-F771*SIN(M771*$AB$1)*COS(N771*$AB$1)-G771*SIN($AB$1*M771)*SIN($AB$1*N771)+H771*COS($AB$1*M771)</f>
        <v>0</v>
      </c>
      <c r="S771">
        <f>-F771*SIN($AB$1*N771)+G771*COS($AB$1*N771)</f>
        <v>0</v>
      </c>
      <c r="T771">
        <f>-F771*COS($AB$1*M771)*COS(N771*$AB$1)-G771*COS($AB$1*M771)*SIN($AB$1*N771)-H771*SIN($AB$1*M771)</f>
        <v>0</v>
      </c>
      <c r="W771">
        <f t="shared" si="23"/>
        <v>0</v>
      </c>
    </row>
    <row r="772" spans="1:23">
      <c r="A772" t="s">
        <v>2544</v>
      </c>
      <c r="I772" t="s">
        <v>1656</v>
      </c>
      <c r="J772">
        <v>9.5000000000000001E-2</v>
      </c>
      <c r="K772" s="5" t="str">
        <f>RIGHTB(B772,1)</f>
        <v/>
      </c>
      <c r="L772" s="5" t="str">
        <f>RIGHTB(C772,1)</f>
        <v/>
      </c>
      <c r="M772" s="6" t="str">
        <f>IF(AND(K772="S",LEN(B772)&gt;4),-LEFT(B772,4),IF(AND(K772="S",LEN(B772)=4),-LEFT(B772,3),IF(AND(K772="N",LEN(B772)=4),LEFT(B772,3),LEFT(B772,4))))</f>
        <v/>
      </c>
      <c r="N772" s="6" t="b">
        <f>IF(AND(L772="W",LEN(C772)=6),-LEFT(C772,5), IF(AND(L772="W",LEN(C772)=5),-LEFT(C772,4), IF(AND(L772="W",LEN(C772)=4), -LEFT(C772,3), IF(AND(L772="E", LEN(C772)=6),LEFT(C772,5), IF(AND(L772="E",LEN(C772)=5), LEFT(C772,4), IF(AND(L772="E",LEN(C772)=4),LEFT(C772,3) ))))))</f>
        <v>0</v>
      </c>
      <c r="O772">
        <f>(F772^2+G772^2+H772^2)^0.5</f>
        <v>0</v>
      </c>
      <c r="P772" t="e">
        <f>ATAN((R772^2+S772^2)^0.5/T772)/$AB$1</f>
        <v>#VALUE!</v>
      </c>
      <c r="Q772" t="e">
        <f>ATAN2(R772,S772)/$AB$1+180</f>
        <v>#VALUE!</v>
      </c>
      <c r="R772" t="e">
        <f>-F772*SIN(M772*$AB$1)*COS(N772*$AB$1)-G772*SIN($AB$1*M772)*SIN($AB$1*N772)+H772*COS($AB$1*M772)</f>
        <v>#VALUE!</v>
      </c>
      <c r="S772">
        <f>-F772*SIN($AB$1*N772)+G772*COS($AB$1*N772)</f>
        <v>0</v>
      </c>
      <c r="T772" t="e">
        <f>-F772*COS($AB$1*M772)*COS(N772*$AB$1)-G772*COS($AB$1*M772)*SIN($AB$1*N772)-H772*SIN($AB$1*M772)</f>
        <v>#VALUE!</v>
      </c>
      <c r="W772">
        <f t="shared" si="23"/>
        <v>0</v>
      </c>
    </row>
    <row r="773" spans="1:23">
      <c r="A773" t="s">
        <v>2415</v>
      </c>
      <c r="B773" t="s">
        <v>996</v>
      </c>
      <c r="C773" t="s">
        <v>997</v>
      </c>
      <c r="D773">
        <v>33</v>
      </c>
      <c r="I773" t="s">
        <v>1656</v>
      </c>
      <c r="J773">
        <v>9.5000000000000001E-2</v>
      </c>
      <c r="K773" s="5" t="str">
        <f>RIGHTB(B773,1)</f>
        <v>S</v>
      </c>
      <c r="L773" s="5" t="str">
        <f>RIGHTB(C773,1)</f>
        <v>W</v>
      </c>
      <c r="M773" s="6">
        <f>IF(AND(K773="S",LEN(B773)&gt;4),-LEFT(B773,4),IF(AND(K773="S",LEN(B773)=4),-LEFT(B773,3),IF(AND(K773="N",LEN(B773)=4),LEFT(B773,3),LEFT(B773,4))))</f>
        <v>-9.6999999999999993</v>
      </c>
      <c r="N773" s="6">
        <f>IF(AND(L773="W",LEN(C773)=6),-LEFT(C773,5), IF(AND(L773="W",LEN(C773)=5),-LEFT(C773,4), IF(AND(L773="W",LEN(C773)=4), -LEFT(C773,3), IF(AND(L773="E", LEN(C773)=6),LEFT(C773,5), IF(AND(L773="E",LEN(C773)=5), LEFT(C773,4), IF(AND(L773="E",LEN(C773)=4),LEFT(C773,3) ))))))</f>
        <v>-34.700000000000003</v>
      </c>
      <c r="O773">
        <f>(F773^2+G773^2+H773^2)^0.5</f>
        <v>0</v>
      </c>
      <c r="P773" t="e">
        <f>ATAN((R773^2+S773^2)^0.5/T773)/$AB$1</f>
        <v>#DIV/0!</v>
      </c>
      <c r="Q773" t="e">
        <f>ATAN2(R773,S773)/$AB$1+180</f>
        <v>#DIV/0!</v>
      </c>
      <c r="R773">
        <f>-F773*SIN(M773*$AB$1)*COS(N773*$AB$1)-G773*SIN($AB$1*M773)*SIN($AB$1*N773)+H773*COS($AB$1*M773)</f>
        <v>0</v>
      </c>
      <c r="S773">
        <f>-F773*SIN($AB$1*N773)+G773*COS($AB$1*N773)</f>
        <v>0</v>
      </c>
      <c r="T773">
        <f>-F773*COS($AB$1*M773)*COS(N773*$AB$1)-G773*COS($AB$1*M773)*SIN($AB$1*N773)-H773*SIN($AB$1*M773)</f>
        <v>0</v>
      </c>
      <c r="W773">
        <f t="shared" si="23"/>
        <v>0</v>
      </c>
    </row>
    <row r="774" spans="1:23">
      <c r="A774" t="s">
        <v>2390</v>
      </c>
      <c r="I774" t="s">
        <v>1656</v>
      </c>
      <c r="J774">
        <v>9.5000000000000001E-2</v>
      </c>
      <c r="K774" s="5" t="str">
        <f>RIGHTB(B774,1)</f>
        <v/>
      </c>
      <c r="L774" s="5" t="str">
        <f>RIGHTB(C774,1)</f>
        <v/>
      </c>
      <c r="M774" s="6" t="str">
        <f>IF(AND(K774="S",LEN(B774)&gt;4),-LEFT(B774,4),IF(AND(K774="S",LEN(B774)=4),-LEFT(B774,3),IF(AND(K774="N",LEN(B774)=4),LEFT(B774,3),LEFT(B774,4))))</f>
        <v/>
      </c>
      <c r="N774" s="6" t="b">
        <f>IF(AND(L774="W",LEN(C774)=6),-LEFT(C774,5), IF(AND(L774="W",LEN(C774)=5),-LEFT(C774,4), IF(AND(L774="W",LEN(C774)=4), -LEFT(C774,3), IF(AND(L774="E", LEN(C774)=6),LEFT(C774,5), IF(AND(L774="E",LEN(C774)=5), LEFT(C774,4), IF(AND(L774="E",LEN(C774)=4),LEFT(C774,3) ))))))</f>
        <v>0</v>
      </c>
      <c r="O774">
        <f>(F774^2+G774^2+H774^2)^0.5</f>
        <v>0</v>
      </c>
      <c r="P774" t="e">
        <f>ATAN((R774^2+S774^2)^0.5/T774)/$AB$1</f>
        <v>#VALUE!</v>
      </c>
      <c r="Q774" t="e">
        <f>ATAN2(R774,S774)/$AB$1+180</f>
        <v>#VALUE!</v>
      </c>
      <c r="R774" t="e">
        <f>-F774*SIN(M774*$AB$1)*COS(N774*$AB$1)-G774*SIN($AB$1*M774)*SIN($AB$1*N774)+H774*COS($AB$1*M774)</f>
        <v>#VALUE!</v>
      </c>
      <c r="S774">
        <f>-F774*SIN($AB$1*N774)+G774*COS($AB$1*N774)</f>
        <v>0</v>
      </c>
      <c r="T774" t="e">
        <f>-F774*COS($AB$1*M774)*COS(N774*$AB$1)-G774*COS($AB$1*M774)*SIN($AB$1*N774)-H774*SIN($AB$1*M774)</f>
        <v>#VALUE!</v>
      </c>
      <c r="W774">
        <f t="shared" si="23"/>
        <v>0</v>
      </c>
    </row>
    <row r="775" spans="1:23">
      <c r="A775" t="s">
        <v>2319</v>
      </c>
      <c r="I775" t="s">
        <v>1656</v>
      </c>
      <c r="J775">
        <v>9.5000000000000001E-2</v>
      </c>
      <c r="K775" s="5" t="str">
        <f>RIGHTB(B775,1)</f>
        <v/>
      </c>
      <c r="L775" s="5" t="str">
        <f>RIGHTB(C775,1)</f>
        <v/>
      </c>
      <c r="M775" s="6" t="str">
        <f>IF(AND(K775="S",LEN(B775)&gt;4),-LEFT(B775,4),IF(AND(K775="S",LEN(B775)=4),-LEFT(B775,3),IF(AND(K775="N",LEN(B775)=4),LEFT(B775,3),LEFT(B775,4))))</f>
        <v/>
      </c>
      <c r="N775" s="6" t="b">
        <f>IF(AND(L775="W",LEN(C775)=6),-LEFT(C775,5), IF(AND(L775="W",LEN(C775)=5),-LEFT(C775,4), IF(AND(L775="W",LEN(C775)=4), -LEFT(C775,3), IF(AND(L775="E", LEN(C775)=6),LEFT(C775,5), IF(AND(L775="E",LEN(C775)=5), LEFT(C775,4), IF(AND(L775="E",LEN(C775)=4),LEFT(C775,3) ))))))</f>
        <v>0</v>
      </c>
      <c r="O775">
        <f>(F775^2+G775^2+H775^2)^0.5</f>
        <v>0</v>
      </c>
      <c r="P775" t="e">
        <f>ATAN((R775^2+S775^2)^0.5/T775)/$AB$1</f>
        <v>#VALUE!</v>
      </c>
      <c r="Q775" t="e">
        <f>ATAN2(R775,S775)/$AB$1+180</f>
        <v>#VALUE!</v>
      </c>
      <c r="R775" t="e">
        <f>-F775*SIN(M775*$AB$1)*COS(N775*$AB$1)-G775*SIN($AB$1*M775)*SIN($AB$1*N775)+H775*COS($AB$1*M775)</f>
        <v>#VALUE!</v>
      </c>
      <c r="S775">
        <f>-F775*SIN($AB$1*N775)+G775*COS($AB$1*N775)</f>
        <v>0</v>
      </c>
      <c r="T775" t="e">
        <f>-F775*COS($AB$1*M775)*COS(N775*$AB$1)-G775*COS($AB$1*M775)*SIN($AB$1*N775)-H775*SIN($AB$1*M775)</f>
        <v>#VALUE!</v>
      </c>
      <c r="W775">
        <f t="shared" si="23"/>
        <v>0</v>
      </c>
    </row>
    <row r="776" spans="1:23">
      <c r="A776" t="s">
        <v>2249</v>
      </c>
      <c r="I776" t="s">
        <v>1656</v>
      </c>
      <c r="J776">
        <v>9.5000000000000001E-2</v>
      </c>
      <c r="K776" s="5" t="str">
        <f>RIGHTB(B776,1)</f>
        <v/>
      </c>
      <c r="L776" s="5" t="str">
        <f>RIGHTB(C776,1)</f>
        <v/>
      </c>
      <c r="M776" s="6" t="str">
        <f>IF(AND(K776="S",LEN(B776)&gt;4),-LEFT(B776,4),IF(AND(K776="S",LEN(B776)=4),-LEFT(B776,3),IF(AND(K776="N",LEN(B776)=4),LEFT(B776,3),LEFT(B776,4))))</f>
        <v/>
      </c>
      <c r="N776" s="6" t="b">
        <f>IF(AND(L776="W",LEN(C776)=6),-LEFT(C776,5), IF(AND(L776="W",LEN(C776)=5),-LEFT(C776,4), IF(AND(L776="W",LEN(C776)=4), -LEFT(C776,3), IF(AND(L776="E", LEN(C776)=6),LEFT(C776,5), IF(AND(L776="E",LEN(C776)=5), LEFT(C776,4), IF(AND(L776="E",LEN(C776)=4),LEFT(C776,3) ))))))</f>
        <v>0</v>
      </c>
      <c r="O776">
        <f>(F776^2+G776^2+H776^2)^0.5</f>
        <v>0</v>
      </c>
      <c r="P776" t="e">
        <f>ATAN((R776^2+S776^2)^0.5/T776)/$AB$1</f>
        <v>#VALUE!</v>
      </c>
      <c r="Q776" t="e">
        <f>ATAN2(R776,S776)/$AB$1+180</f>
        <v>#VALUE!</v>
      </c>
      <c r="R776" t="e">
        <f>-F776*SIN(M776*$AB$1)*COS(N776*$AB$1)-G776*SIN($AB$1*M776)*SIN($AB$1*N776)+H776*COS($AB$1*M776)</f>
        <v>#VALUE!</v>
      </c>
      <c r="S776">
        <f>-F776*SIN($AB$1*N776)+G776*COS($AB$1*N776)</f>
        <v>0</v>
      </c>
      <c r="T776" t="e">
        <f>-F776*COS($AB$1*M776)*COS(N776*$AB$1)-G776*COS($AB$1*M776)*SIN($AB$1*N776)-H776*SIN($AB$1*M776)</f>
        <v>#VALUE!</v>
      </c>
      <c r="W776">
        <f t="shared" si="23"/>
        <v>0</v>
      </c>
    </row>
    <row r="777" spans="1:23">
      <c r="A777" t="s">
        <v>2248</v>
      </c>
      <c r="I777" t="s">
        <v>1656</v>
      </c>
      <c r="J777">
        <v>9.5000000000000001E-2</v>
      </c>
      <c r="K777" s="5" t="str">
        <f>RIGHTB(B777,1)</f>
        <v/>
      </c>
      <c r="L777" s="5" t="str">
        <f>RIGHTB(C777,1)</f>
        <v/>
      </c>
      <c r="M777" s="6" t="str">
        <f>IF(AND(K777="S",LEN(B777)&gt;4),-LEFT(B777,4),IF(AND(K777="S",LEN(B777)=4),-LEFT(B777,3),IF(AND(K777="N",LEN(B777)=4),LEFT(B777,3),LEFT(B777,4))))</f>
        <v/>
      </c>
      <c r="N777" s="6" t="b">
        <f>IF(AND(L777="W",LEN(C777)=6),-LEFT(C777,5), IF(AND(L777="W",LEN(C777)=5),-LEFT(C777,4), IF(AND(L777="W",LEN(C777)=4), -LEFT(C777,3), IF(AND(L777="E", LEN(C777)=6),LEFT(C777,5), IF(AND(L777="E",LEN(C777)=5), LEFT(C777,4), IF(AND(L777="E",LEN(C777)=4),LEFT(C777,3) ))))))</f>
        <v>0</v>
      </c>
      <c r="O777">
        <f>(F777^2+G777^2+H777^2)^0.5</f>
        <v>0</v>
      </c>
      <c r="P777" t="e">
        <f>ATAN((R777^2+S777^2)^0.5/T777)/$AB$1</f>
        <v>#VALUE!</v>
      </c>
      <c r="Q777" t="e">
        <f>ATAN2(R777,S777)/$AB$1+180</f>
        <v>#VALUE!</v>
      </c>
      <c r="R777" t="e">
        <f>-F777*SIN(M777*$AB$1)*COS(N777*$AB$1)-G777*SIN($AB$1*M777)*SIN($AB$1*N777)+H777*COS($AB$1*M777)</f>
        <v>#VALUE!</v>
      </c>
      <c r="S777">
        <f>-F777*SIN($AB$1*N777)+G777*COS($AB$1*N777)</f>
        <v>0</v>
      </c>
      <c r="T777" t="e">
        <f>-F777*COS($AB$1*M777)*COS(N777*$AB$1)-G777*COS($AB$1*M777)*SIN($AB$1*N777)-H777*SIN($AB$1*M777)</f>
        <v>#VALUE!</v>
      </c>
      <c r="W777">
        <f t="shared" si="23"/>
        <v>0</v>
      </c>
    </row>
    <row r="778" spans="1:23">
      <c r="A778" t="s">
        <v>2156</v>
      </c>
      <c r="B778" t="s">
        <v>200</v>
      </c>
      <c r="C778" t="s">
        <v>201</v>
      </c>
      <c r="I778" t="s">
        <v>1656</v>
      </c>
      <c r="J778">
        <v>9.5000000000000001E-2</v>
      </c>
      <c r="K778" s="5" t="str">
        <f>RIGHTB(B778,1)</f>
        <v>N</v>
      </c>
      <c r="L778" s="5" t="str">
        <f>RIGHTB(C778,1)</f>
        <v>W</v>
      </c>
      <c r="M778" s="6" t="str">
        <f>IF(AND(K778="S",LEN(B778)&gt;4),-LEFT(B778,4),IF(AND(K778="S",LEN(B778)=4),-LEFT(B778,3),IF(AND(K778="N",LEN(B778)=4),LEFT(B778,3),LEFT(B778,4))))</f>
        <v>18.6</v>
      </c>
      <c r="N778" s="6">
        <f>IF(AND(L778="W",LEN(C778)=6),-LEFT(C778,5), IF(AND(L778="W",LEN(C778)=5),-LEFT(C778,4), IF(AND(L778="W",LEN(C778)=4), -LEFT(C778,3), IF(AND(L778="E", LEN(C778)=6),LEFT(C778,5), IF(AND(L778="E",LEN(C778)=5), LEFT(C778,4), IF(AND(L778="E",LEN(C778)=4),LEFT(C778,3) ))))))</f>
        <v>-5.0999999999999996</v>
      </c>
      <c r="O778">
        <f>(F778^2+G778^2+H778^2)^0.5</f>
        <v>0</v>
      </c>
      <c r="P778" t="e">
        <f>ATAN((R778^2+S778^2)^0.5/T778)/$AB$1</f>
        <v>#DIV/0!</v>
      </c>
      <c r="Q778" t="e">
        <f>ATAN2(R778,S778)/$AB$1+180</f>
        <v>#DIV/0!</v>
      </c>
      <c r="R778">
        <f>-F778*SIN(M778*$AB$1)*COS(N778*$AB$1)-G778*SIN($AB$1*M778)*SIN($AB$1*N778)+H778*COS($AB$1*M778)</f>
        <v>0</v>
      </c>
      <c r="S778">
        <f>-F778*SIN($AB$1*N778)+G778*COS($AB$1*N778)</f>
        <v>0</v>
      </c>
      <c r="T778">
        <f>-F778*COS($AB$1*M778)*COS(N778*$AB$1)-G778*COS($AB$1*M778)*SIN($AB$1*N778)-H778*SIN($AB$1*M778)</f>
        <v>0</v>
      </c>
      <c r="W778">
        <f t="shared" si="23"/>
        <v>0</v>
      </c>
    </row>
    <row r="779" spans="1:23">
      <c r="A779" t="s">
        <v>2109</v>
      </c>
      <c r="I779" t="s">
        <v>1656</v>
      </c>
      <c r="J779">
        <v>9.5000000000000001E-2</v>
      </c>
      <c r="K779" s="5" t="str">
        <f>RIGHTB(B779,1)</f>
        <v/>
      </c>
      <c r="L779" s="5" t="str">
        <f>RIGHTB(C779,1)</f>
        <v/>
      </c>
      <c r="M779" s="6" t="str">
        <f>IF(AND(K779="S",LEN(B779)&gt;4),-LEFT(B779,4),IF(AND(K779="S",LEN(B779)=4),-LEFT(B779,3),IF(AND(K779="N",LEN(B779)=4),LEFT(B779,3),LEFT(B779,4))))</f>
        <v/>
      </c>
      <c r="N779" s="6" t="b">
        <f>IF(AND(L779="W",LEN(C779)=6),-LEFT(C779,5), IF(AND(L779="W",LEN(C779)=5),-LEFT(C779,4), IF(AND(L779="W",LEN(C779)=4), -LEFT(C779,3), IF(AND(L779="E", LEN(C779)=6),LEFT(C779,5), IF(AND(L779="E",LEN(C779)=5), LEFT(C779,4), IF(AND(L779="E",LEN(C779)=4),LEFT(C779,3) ))))))</f>
        <v>0</v>
      </c>
      <c r="O779">
        <f>(F779^2+G779^2+H779^2)^0.5</f>
        <v>0</v>
      </c>
      <c r="P779" t="e">
        <f>ATAN((R779^2+S779^2)^0.5/T779)/$AB$1</f>
        <v>#VALUE!</v>
      </c>
      <c r="Q779" t="e">
        <f>ATAN2(R779,S779)/$AB$1+180</f>
        <v>#VALUE!</v>
      </c>
      <c r="R779" t="e">
        <f>-F779*SIN(M779*$AB$1)*COS(N779*$AB$1)-G779*SIN($AB$1*M779)*SIN($AB$1*N779)+H779*COS($AB$1*M779)</f>
        <v>#VALUE!</v>
      </c>
      <c r="S779">
        <f>-F779*SIN($AB$1*N779)+G779*COS($AB$1*N779)</f>
        <v>0</v>
      </c>
      <c r="T779" t="e">
        <f>-F779*COS($AB$1*M779)*COS(N779*$AB$1)-G779*COS($AB$1*M779)*SIN($AB$1*N779)-H779*SIN($AB$1*M779)</f>
        <v>#VALUE!</v>
      </c>
      <c r="W779">
        <f t="shared" si="23"/>
        <v>0</v>
      </c>
    </row>
    <row r="780" spans="1:23">
      <c r="A780" t="s">
        <v>1900</v>
      </c>
      <c r="B780" t="s">
        <v>694</v>
      </c>
      <c r="C780" t="s">
        <v>695</v>
      </c>
      <c r="D780">
        <v>50.7</v>
      </c>
      <c r="I780" t="s">
        <v>1656</v>
      </c>
      <c r="J780">
        <v>9.5000000000000001E-2</v>
      </c>
      <c r="K780" s="5" t="str">
        <f>RIGHTB(B780,1)</f>
        <v>S</v>
      </c>
      <c r="L780" s="5" t="str">
        <f>RIGHTB(C780,1)</f>
        <v>W</v>
      </c>
      <c r="M780" s="6">
        <f>IF(AND(K780="S",LEN(B780)&gt;4),-LEFT(B780,4),IF(AND(K780="S",LEN(B780)=4),-LEFT(B780,3),IF(AND(K780="N",LEN(B780)=4),LEFT(B780,3),LEFT(B780,4))))</f>
        <v>-43.8</v>
      </c>
      <c r="N780" s="6">
        <f>IF(AND(L780="W",LEN(C780)=6),-LEFT(C780,5), IF(AND(L780="W",LEN(C780)=5),-LEFT(C780,4), IF(AND(L780="W",LEN(C780)=4), -LEFT(C780,3), IF(AND(L780="E", LEN(C780)=6),LEFT(C780,5), IF(AND(L780="E",LEN(C780)=5), LEFT(C780,4), IF(AND(L780="E",LEN(C780)=4),LEFT(C780,3) ))))))</f>
        <v>-1.1000000000000001</v>
      </c>
      <c r="O780">
        <f>(F780^2+G780^2+H780^2)^0.5</f>
        <v>0</v>
      </c>
      <c r="P780" t="e">
        <f>ATAN((R780^2+S780^2)^0.5/T780)/$AB$1</f>
        <v>#DIV/0!</v>
      </c>
      <c r="Q780" t="e">
        <f>ATAN2(R780,S780)/$AB$1+180</f>
        <v>#DIV/0!</v>
      </c>
      <c r="R780">
        <f>-F780*SIN(M780*$AB$1)*COS(N780*$AB$1)-G780*SIN($AB$1*M780)*SIN($AB$1*N780)+H780*COS($AB$1*M780)</f>
        <v>0</v>
      </c>
      <c r="S780">
        <f>-F780*SIN($AB$1*N780)+G780*COS($AB$1*N780)</f>
        <v>0</v>
      </c>
      <c r="T780">
        <f>-F780*COS($AB$1*M780)*COS(N780*$AB$1)-G780*COS($AB$1*M780)*SIN($AB$1*N780)-H780*SIN($AB$1*M780)</f>
        <v>0</v>
      </c>
      <c r="W780">
        <f t="shared" si="23"/>
        <v>0</v>
      </c>
    </row>
    <row r="781" spans="1:23">
      <c r="A781" t="s">
        <v>1834</v>
      </c>
      <c r="B781" t="s">
        <v>825</v>
      </c>
      <c r="C781" t="s">
        <v>826</v>
      </c>
      <c r="D781">
        <v>40.700000000000003</v>
      </c>
      <c r="I781" t="s">
        <v>1656</v>
      </c>
      <c r="J781">
        <v>9.5000000000000001E-2</v>
      </c>
      <c r="K781" s="5" t="str">
        <f>RIGHTB(B781,1)</f>
        <v>N</v>
      </c>
      <c r="L781" s="5" t="str">
        <f>RIGHTB(C781,1)</f>
        <v>W</v>
      </c>
      <c r="M781" s="6" t="str">
        <f>IF(AND(K781="S",LEN(B781)&gt;4),-LEFT(B781,4),IF(AND(K781="S",LEN(B781)=4),-LEFT(B781,3),IF(AND(K781="N",LEN(B781)=4),LEFT(B781,3),LEFT(B781,4))))</f>
        <v>12.0</v>
      </c>
      <c r="N781" s="6">
        <f>IF(AND(L781="W",LEN(C781)=6),-LEFT(C781,5), IF(AND(L781="W",LEN(C781)=5),-LEFT(C781,4), IF(AND(L781="W",LEN(C781)=4), -LEFT(C781,3), IF(AND(L781="E", LEN(C781)=6),LEFT(C781,5), IF(AND(L781="E",LEN(C781)=5), LEFT(C781,4), IF(AND(L781="E",LEN(C781)=4),LEFT(C781,3) ))))))</f>
        <v>-76</v>
      </c>
      <c r="O781">
        <f>(F781^2+G781^2+H781^2)^0.5</f>
        <v>0</v>
      </c>
      <c r="P781" t="e">
        <f>ATAN((R781^2+S781^2)^0.5/T781)/$AB$1</f>
        <v>#DIV/0!</v>
      </c>
      <c r="Q781" t="e">
        <f>ATAN2(R781,S781)/$AB$1+180</f>
        <v>#DIV/0!</v>
      </c>
      <c r="R781">
        <f>-F781*SIN(M781*$AB$1)*COS(N781*$AB$1)-G781*SIN($AB$1*M781)*SIN($AB$1*N781)+H781*COS($AB$1*M781)</f>
        <v>0</v>
      </c>
      <c r="S781">
        <f>-F781*SIN($AB$1*N781)+G781*COS($AB$1*N781)</f>
        <v>0</v>
      </c>
      <c r="T781">
        <f>-F781*COS($AB$1*M781)*COS(N781*$AB$1)-G781*COS($AB$1*M781)*SIN($AB$1*N781)-H781*SIN($AB$1*M781)</f>
        <v>0</v>
      </c>
      <c r="W781">
        <f t="shared" si="23"/>
        <v>0</v>
      </c>
    </row>
    <row r="782" spans="1:23">
      <c r="A782" t="s">
        <v>1531</v>
      </c>
      <c r="B782" t="s">
        <v>820</v>
      </c>
      <c r="C782" t="s">
        <v>821</v>
      </c>
      <c r="D782" s="35">
        <v>35</v>
      </c>
      <c r="E782">
        <v>13</v>
      </c>
      <c r="F782">
        <v>-11.6</v>
      </c>
      <c r="G782">
        <v>-2.5</v>
      </c>
      <c r="H782">
        <v>-5.4</v>
      </c>
      <c r="I782" t="s">
        <v>1656</v>
      </c>
      <c r="J782">
        <v>9.5000000000000001E-2</v>
      </c>
      <c r="K782" s="5" t="str">
        <f>RIGHTB(B782,1)</f>
        <v>N</v>
      </c>
      <c r="L782" s="5" t="str">
        <f>RIGHTB(C782,1)</f>
        <v>W</v>
      </c>
      <c r="M782" s="6" t="str">
        <f>IF(AND(K782="S",LEN(B782)&gt;4),-LEFT(B782,4),IF(AND(K782="S",LEN(B782)=4),-LEFT(B782,3),IF(AND(K782="N",LEN(B782)=4),LEFT(B782,3),LEFT(B782,4))))</f>
        <v>35.7</v>
      </c>
      <c r="N782" s="6">
        <f>IF(AND(L782="W",LEN(C782)=6),-LEFT(C782,5), IF(AND(L782="W",LEN(C782)=5),-LEFT(C782,4), IF(AND(L782="W",LEN(C782)=4), -LEFT(C782,3), IF(AND(L782="E", LEN(C782)=6),LEFT(C782,5), IF(AND(L782="E",LEN(C782)=5), LEFT(C782,4), IF(AND(L782="E",LEN(C782)=4),LEFT(C782,3) ))))))</f>
        <v>-31.7</v>
      </c>
      <c r="O782">
        <f>(F782^2+G782^2+H782^2)^0.5</f>
        <v>13.037254312162512</v>
      </c>
      <c r="P782">
        <f>ATAN((R782^2+S782^2)^0.5/T782)/$AB$1</f>
        <v>39.228213049768328</v>
      </c>
      <c r="Q782">
        <f>ATAN2(R782,S782)/$AB$1+180</f>
        <v>94.224584661753809</v>
      </c>
      <c r="R782">
        <f>-F782*SIN(M782*$AB$1)*COS(N782*$AB$1)-G782*SIN($AB$1*M782)*SIN($AB$1*N782)+H782*COS($AB$1*M782)</f>
        <v>0.60736985215145989</v>
      </c>
      <c r="S782">
        <f>-F782*SIN($AB$1*N782)+G782*COS($AB$1*N782)</f>
        <v>-8.2224989258631371</v>
      </c>
      <c r="T782">
        <f>-F782*COS($AB$1*M782)*COS(N782*$AB$1)-G782*COS($AB$1*M782)*SIN($AB$1*N782)-H782*SIN($AB$1*M782)</f>
        <v>10.099089725162216</v>
      </c>
      <c r="W782">
        <f t="shared" si="23"/>
        <v>1</v>
      </c>
    </row>
    <row r="783" spans="1:23">
      <c r="A783" t="s">
        <v>1526</v>
      </c>
      <c r="B783" t="s">
        <v>800</v>
      </c>
      <c r="C783" t="s">
        <v>801</v>
      </c>
      <c r="D783">
        <v>41.7</v>
      </c>
      <c r="E783">
        <v>31.7</v>
      </c>
      <c r="F783">
        <v>-27.8</v>
      </c>
      <c r="G783">
        <v>-14.3</v>
      </c>
      <c r="H783">
        <v>-5.2</v>
      </c>
      <c r="I783" t="s">
        <v>1656</v>
      </c>
      <c r="J783">
        <v>9.5000000000000001E-2</v>
      </c>
      <c r="K783" s="5" t="str">
        <f>RIGHTB(B783,1)</f>
        <v>N</v>
      </c>
      <c r="L783" s="5" t="str">
        <f>RIGHTB(C783,1)</f>
        <v>E</v>
      </c>
      <c r="M783" s="6" t="str">
        <f>IF(AND(K783="S",LEN(B783)&gt;4),-LEFT(B783,4),IF(AND(K783="S",LEN(B783)=4),-LEFT(B783,3),IF(AND(K783="N",LEN(B783)=4),LEFT(B783,3),LEFT(B783,4))))</f>
        <v>28.2</v>
      </c>
      <c r="N783" s="6" t="str">
        <f>IF(AND(L783="W",LEN(C783)=6),-LEFT(C783,5), IF(AND(L783="W",LEN(C783)=5),-LEFT(C783,4), IF(AND(L783="W",LEN(C783)=4), -LEFT(C783,3), IF(AND(L783="E", LEN(C783)=6),LEFT(C783,5), IF(AND(L783="E",LEN(C783)=5), LEFT(C783,4), IF(AND(L783="E",LEN(C783)=4),LEFT(C783,3) ))))))</f>
        <v>76.7</v>
      </c>
      <c r="O783">
        <f>(F783^2+G783^2+H783^2)^0.5</f>
        <v>31.691797045923412</v>
      </c>
      <c r="P783">
        <f>ATAN((R783^2+S783^2)^0.5/T783)/$AB$1</f>
        <v>50.030521120461266</v>
      </c>
      <c r="Q783">
        <f>ATAN2(R783,S783)/$AB$1+180</f>
        <v>258.08246105273878</v>
      </c>
      <c r="R783">
        <f>-F783*SIN(M783*$AB$1)*COS(N783*$AB$1)-G783*SIN($AB$1*M783)*SIN($AB$1*N783)+H783*COS($AB$1*M783)</f>
        <v>5.0155978488032797</v>
      </c>
      <c r="S783">
        <f>-F783*SIN($AB$1*N783)+G783*COS($AB$1*N783)</f>
        <v>23.764661420635989</v>
      </c>
      <c r="T783">
        <f>-F783*COS($AB$1*M783)*COS(N783*$AB$1)-G783*COS($AB$1*M783)*SIN($AB$1*N783)-H783*SIN($AB$1*M783)</f>
        <v>20.358159194328337</v>
      </c>
      <c r="W783">
        <f t="shared" si="23"/>
        <v>1</v>
      </c>
    </row>
    <row r="784" spans="1:23">
      <c r="A784" t="s">
        <v>1809</v>
      </c>
      <c r="B784" t="s">
        <v>790</v>
      </c>
      <c r="C784" t="s">
        <v>791</v>
      </c>
      <c r="I784" t="s">
        <v>1656</v>
      </c>
      <c r="J784">
        <v>9.5000000000000001E-2</v>
      </c>
      <c r="K784" s="5" t="str">
        <f>RIGHTB(B784,1)</f>
        <v>N</v>
      </c>
      <c r="L784" s="5" t="str">
        <f>RIGHTB(C784,1)</f>
        <v>W</v>
      </c>
      <c r="M784" s="6" t="str">
        <f>IF(AND(K784="S",LEN(B784)&gt;4),-LEFT(B784,4),IF(AND(K784="S",LEN(B784)=4),-LEFT(B784,3),IF(AND(K784="N",LEN(B784)=4),LEFT(B784,3),LEFT(B784,4))))</f>
        <v>12.5</v>
      </c>
      <c r="N784" s="6">
        <f>IF(AND(L784="W",LEN(C784)=6),-LEFT(C784,5), IF(AND(L784="W",LEN(C784)=5),-LEFT(C784,4), IF(AND(L784="W",LEN(C784)=4), -LEFT(C784,3), IF(AND(L784="E", LEN(C784)=6),LEFT(C784,5), IF(AND(L784="E",LEN(C784)=5), LEFT(C784,4), IF(AND(L784="E",LEN(C784)=4),LEFT(C784,3) ))))))</f>
        <v>-49.8</v>
      </c>
      <c r="O784">
        <f>(F784^2+G784^2+H784^2)^0.5</f>
        <v>0</v>
      </c>
      <c r="P784" t="e">
        <f>ATAN((R784^2+S784^2)^0.5/T784)/$AB$1</f>
        <v>#DIV/0!</v>
      </c>
      <c r="Q784" t="e">
        <f>ATAN2(R784,S784)/$AB$1+180</f>
        <v>#DIV/0!</v>
      </c>
      <c r="R784">
        <f>-F784*SIN(M784*$AB$1)*COS(N784*$AB$1)-G784*SIN($AB$1*M784)*SIN($AB$1*N784)+H784*COS($AB$1*M784)</f>
        <v>0</v>
      </c>
      <c r="S784">
        <f>-F784*SIN($AB$1*N784)+G784*COS($AB$1*N784)</f>
        <v>0</v>
      </c>
      <c r="T784">
        <f>-F784*COS($AB$1*M784)*COS(N784*$AB$1)-G784*COS($AB$1*M784)*SIN($AB$1*N784)-H784*SIN($AB$1*M784)</f>
        <v>0</v>
      </c>
      <c r="W784">
        <f t="shared" si="23"/>
        <v>0</v>
      </c>
    </row>
    <row r="785" spans="1:23">
      <c r="A785" t="s">
        <v>1793</v>
      </c>
      <c r="B785" t="s">
        <v>763</v>
      </c>
      <c r="C785" t="s">
        <v>764</v>
      </c>
      <c r="D785" s="35">
        <v>39</v>
      </c>
      <c r="I785" t="s">
        <v>1656</v>
      </c>
      <c r="J785">
        <v>9.5000000000000001E-2</v>
      </c>
      <c r="K785" s="5" t="str">
        <f>RIGHTB(B785,1)</f>
        <v>S</v>
      </c>
      <c r="L785" s="5" t="str">
        <f>RIGHTB(C785,1)</f>
        <v>W</v>
      </c>
      <c r="M785" s="6">
        <f>IF(AND(K785="S",LEN(B785)&gt;4),-LEFT(B785,4),IF(AND(K785="S",LEN(B785)=4),-LEFT(B785,3),IF(AND(K785="N",LEN(B785)=4),LEFT(B785,3),LEFT(B785,4))))</f>
        <v>-29.7</v>
      </c>
      <c r="N785" s="6">
        <f>IF(AND(L785="W",LEN(C785)=6),-LEFT(C785,5), IF(AND(L785="W",LEN(C785)=5),-LEFT(C785,4), IF(AND(L785="W",LEN(C785)=4), -LEFT(C785,3), IF(AND(L785="E", LEN(C785)=6),LEFT(C785,5), IF(AND(L785="E",LEN(C785)=5), LEFT(C785,4), IF(AND(L785="E",LEN(C785)=4),LEFT(C785,3) ))))))</f>
        <v>-93.9</v>
      </c>
      <c r="O785">
        <f>(F785^2+G785^2+H785^2)^0.5</f>
        <v>0</v>
      </c>
      <c r="P785" t="e">
        <f>ATAN((R785^2+S785^2)^0.5/T785)/$AB$1</f>
        <v>#DIV/0!</v>
      </c>
      <c r="Q785" t="e">
        <f>ATAN2(R785,S785)/$AB$1+180</f>
        <v>#DIV/0!</v>
      </c>
      <c r="R785">
        <f>-F785*SIN(M785*$AB$1)*COS(N785*$AB$1)-G785*SIN($AB$1*M785)*SIN($AB$1*N785)+H785*COS($AB$1*M785)</f>
        <v>0</v>
      </c>
      <c r="S785">
        <f>-F785*SIN($AB$1*N785)+G785*COS($AB$1*N785)</f>
        <v>0</v>
      </c>
      <c r="T785">
        <f>-F785*COS($AB$1*M785)*COS(N785*$AB$1)-G785*COS($AB$1*M785)*SIN($AB$1*N785)-H785*SIN($AB$1*M785)</f>
        <v>0</v>
      </c>
      <c r="W785">
        <f t="shared" si="23"/>
        <v>0</v>
      </c>
    </row>
    <row r="786" spans="1:23">
      <c r="A786" t="s">
        <v>1709</v>
      </c>
      <c r="B786" t="s">
        <v>30</v>
      </c>
      <c r="C786" t="s">
        <v>1710</v>
      </c>
      <c r="D786">
        <v>41</v>
      </c>
      <c r="I786" t="s">
        <v>1656</v>
      </c>
      <c r="J786">
        <v>9.5000000000000001E-2</v>
      </c>
      <c r="K786" s="5" t="str">
        <f>RIGHTB(B786,1)</f>
        <v>N</v>
      </c>
      <c r="L786" s="5" t="str">
        <f>RIGHTB(C786,1)</f>
        <v>W</v>
      </c>
      <c r="M786" s="6" t="str">
        <f>IF(AND(K786="S",LEN(B786)&gt;4),-LEFT(B786,4),IF(AND(K786="S",LEN(B786)=4),-LEFT(B786,3),IF(AND(K786="N",LEN(B786)=4),LEFT(B786,3),LEFT(B786,4))))</f>
        <v>33.5</v>
      </c>
      <c r="N786" s="6">
        <f>IF(AND(L786="W",LEN(C786)=6),-LEFT(C786,5), IF(AND(L786="W",LEN(C786)=5),-LEFT(C786,4), IF(AND(L786="W",LEN(C786)=4), -LEFT(C786,3), IF(AND(L786="E", LEN(C786)=6),LEFT(C786,5), IF(AND(L786="E",LEN(C786)=5), LEFT(C786,4), IF(AND(L786="E",LEN(C786)=4),LEFT(C786,3) ))))))</f>
        <v>-38.9</v>
      </c>
      <c r="O786">
        <f>(F786^2+G786^2+H786^2)^0.5</f>
        <v>0</v>
      </c>
      <c r="P786" t="e">
        <f>ATAN((R786^2+S786^2)^0.5/T786)/$AB$1</f>
        <v>#DIV/0!</v>
      </c>
      <c r="Q786" t="e">
        <f>ATAN2(R786,S786)/$AB$1+180</f>
        <v>#DIV/0!</v>
      </c>
      <c r="R786">
        <f>-F786*SIN(M786*$AB$1)*COS(N786*$AB$1)-G786*SIN($AB$1*M786)*SIN($AB$1*N786)+H786*COS($AB$1*M786)</f>
        <v>0</v>
      </c>
      <c r="S786">
        <f>-F786*SIN($AB$1*N786)+G786*COS($AB$1*N786)</f>
        <v>0</v>
      </c>
      <c r="T786">
        <f>-F786*COS($AB$1*M786)*COS(N786*$AB$1)-G786*COS($AB$1*M786)*SIN($AB$1*N786)-H786*SIN($AB$1*M786)</f>
        <v>0</v>
      </c>
      <c r="W786">
        <f t="shared" si="23"/>
        <v>0</v>
      </c>
    </row>
    <row r="787" spans="1:23">
      <c r="A787" t="s">
        <v>1686</v>
      </c>
      <c r="B787" t="s">
        <v>175</v>
      </c>
      <c r="C787" t="s">
        <v>1687</v>
      </c>
      <c r="D787">
        <v>31.5</v>
      </c>
      <c r="E787">
        <v>19.7</v>
      </c>
      <c r="F787">
        <v>-17.600000000000001</v>
      </c>
      <c r="G787">
        <v>5.3</v>
      </c>
      <c r="H787">
        <v>-7.2</v>
      </c>
      <c r="I787" t="s">
        <v>1656</v>
      </c>
      <c r="J787">
        <v>9.5000000000000001E-2</v>
      </c>
      <c r="K787" s="5" t="str">
        <f>RIGHTB(B787,1)</f>
        <v>S</v>
      </c>
      <c r="L787" s="5" t="str">
        <f>RIGHTB(C787,1)</f>
        <v>W</v>
      </c>
      <c r="M787" s="6">
        <f>IF(AND(K787="S",LEN(B787)&gt;4),-LEFT(B787,4),IF(AND(K787="S",LEN(B787)=4),-LEFT(B787,3),IF(AND(K787="N",LEN(B787)=4),LEFT(B787,3),LEFT(B787,4))))</f>
        <v>-3.2</v>
      </c>
      <c r="N787" s="6">
        <f>IF(AND(L787="W",LEN(C787)=6),-LEFT(C787,5), IF(AND(L787="W",LEN(C787)=5),-LEFT(C787,4), IF(AND(L787="W",LEN(C787)=4), -LEFT(C787,3), IF(AND(L787="E", LEN(C787)=6),LEFT(C787,5), IF(AND(L787="E",LEN(C787)=5), LEFT(C787,4), IF(AND(L787="E",LEN(C787)=4),LEFT(C787,3) ))))))</f>
        <v>-64.3</v>
      </c>
      <c r="O787">
        <f>(F787^2+G787^2+H787^2)^0.5</f>
        <v>19.740567367732876</v>
      </c>
      <c r="P787">
        <f>ATAN((R787^2+S787^2)^0.5/T787)/$AB$1</f>
        <v>52.611316336347812</v>
      </c>
      <c r="Q787">
        <f>ATAN2(R787,S787)/$AB$1+180</f>
        <v>59.834801904945152</v>
      </c>
      <c r="R787">
        <f>-F787*SIN(M787*$AB$1)*COS(N787*$AB$1)-G787*SIN($AB$1*M787)*SIN($AB$1*N787)+H787*COS($AB$1*M787)</f>
        <v>-7.8814127704728438</v>
      </c>
      <c r="S787">
        <f>-F787*SIN($AB$1*N787)+G787*COS($AB$1*N787)</f>
        <v>-13.560562426556823</v>
      </c>
      <c r="T787">
        <f>-F787*COS($AB$1*M787)*COS(N787*$AB$1)-G787*COS($AB$1*M787)*SIN($AB$1*N787)-H787*SIN($AB$1*M787)</f>
        <v>11.986846099657864</v>
      </c>
      <c r="W787">
        <f t="shared" si="23"/>
        <v>1</v>
      </c>
    </row>
    <row r="788" spans="1:23">
      <c r="A788" t="s">
        <v>1654</v>
      </c>
      <c r="B788" t="s">
        <v>597</v>
      </c>
      <c r="C788" t="s">
        <v>1655</v>
      </c>
      <c r="D788">
        <v>22</v>
      </c>
      <c r="E788">
        <v>20.2</v>
      </c>
      <c r="F788">
        <v>17.899999999999999</v>
      </c>
      <c r="G788">
        <v>-4.0999999999999996</v>
      </c>
      <c r="H788">
        <v>-8.3000000000000007</v>
      </c>
      <c r="I788" t="s">
        <v>1656</v>
      </c>
      <c r="J788">
        <v>9.5000000000000001E-2</v>
      </c>
      <c r="K788" s="5" t="str">
        <f>RIGHTB(B788,1)</f>
        <v>N</v>
      </c>
      <c r="L788" s="5" t="str">
        <f>RIGHTB(C788,1)</f>
        <v>E</v>
      </c>
      <c r="M788" s="6" t="str">
        <f>IF(AND(K788="S",LEN(B788)&gt;4),-LEFT(B788,4),IF(AND(K788="S",LEN(B788)=4),-LEFT(B788,3),IF(AND(K788="N",LEN(B788)=4),LEFT(B788,3),LEFT(B788,4))))</f>
        <v>21.3</v>
      </c>
      <c r="N788" s="6" t="str">
        <f>IF(AND(L788="W",LEN(C788)=6),-LEFT(C788,5), IF(AND(L788="W",LEN(C788)=5),-LEFT(C788,4), IF(AND(L788="W",LEN(C788)=4), -LEFT(C788,3), IF(AND(L788="E", LEN(C788)=6),LEFT(C788,5), IF(AND(L788="E",LEN(C788)=5), LEFT(C788,4), IF(AND(L788="E",LEN(C788)=4),LEFT(C788,3) ))))))</f>
        <v>130.1</v>
      </c>
      <c r="O788">
        <f>(F788^2+G788^2+H788^2)^0.5</f>
        <v>20.152171098916366</v>
      </c>
      <c r="P788">
        <f>ATAN((R788^2+S788^2)^0.5/T788)/$AB$1</f>
        <v>34.140819751782075</v>
      </c>
      <c r="Q788">
        <f>ATAN2(R788,S788)/$AB$1+180</f>
        <v>77.719552378905405</v>
      </c>
      <c r="R788">
        <f>-F788*SIN(M788*$AB$1)*COS(N788*$AB$1)-G788*SIN($AB$1*M788)*SIN($AB$1*N788)+H788*COS($AB$1*M788)</f>
        <v>-2.4055980155259524</v>
      </c>
      <c r="S788">
        <f>-F788*SIN($AB$1*N788)+G788*COS($AB$1*N788)</f>
        <v>-11.051186195370075</v>
      </c>
      <c r="T788">
        <f>-F788*COS($AB$1*M788)*COS(N788*$AB$1)-G788*COS($AB$1*M788)*SIN($AB$1*N788)-H788*SIN($AB$1*M788)</f>
        <v>16.679160106640843</v>
      </c>
      <c r="W788">
        <f t="shared" si="23"/>
        <v>1</v>
      </c>
    </row>
    <row r="789" spans="1:23">
      <c r="A789" s="41" t="s">
        <v>2806</v>
      </c>
      <c r="B789" s="41" t="s">
        <v>929</v>
      </c>
      <c r="C789" s="41" t="s">
        <v>1172</v>
      </c>
      <c r="D789" s="41">
        <v>31.5</v>
      </c>
      <c r="E789" s="41"/>
      <c r="F789" s="41"/>
      <c r="G789" s="41"/>
      <c r="H789" s="41"/>
      <c r="I789" s="41" t="s">
        <v>1656</v>
      </c>
      <c r="J789" s="41">
        <v>9.5000000000000001E-2</v>
      </c>
      <c r="K789" s="5" t="str">
        <f>RIGHTB(B789,1)</f>
        <v>N</v>
      </c>
      <c r="L789" s="5" t="str">
        <f>RIGHTB(C789,1)</f>
        <v>E</v>
      </c>
      <c r="M789" s="6" t="str">
        <f>IF(AND(K789="S",LEN(B789)&gt;4),-LEFT(B789,4),IF(AND(K789="S",LEN(B789)=4),-LEFT(B789,3),IF(AND(K789="N",LEN(B789)=4),LEFT(B789,3),LEFT(B789,4))))</f>
        <v>22.7</v>
      </c>
      <c r="N789" s="6" t="str">
        <f>IF(AND(L789="W",LEN(C789)=6),-LEFT(C789,5), IF(AND(L789="W",LEN(C789)=5),-LEFT(C789,4), IF(AND(L789="W",LEN(C789)=4), -LEFT(C789,3), IF(AND(L789="E", LEN(C789)=6),LEFT(C789,5), IF(AND(L789="E",LEN(C789)=5), LEFT(C789,4), IF(AND(L789="E",LEN(C789)=4),LEFT(C789,3) ))))))</f>
        <v>97.6</v>
      </c>
      <c r="O789">
        <f>(F789^2+G789^2+H789^2)^0.5</f>
        <v>0</v>
      </c>
      <c r="P789" t="e">
        <f>ATAN((R789^2+S789^2)^0.5/T789)/$AB$1</f>
        <v>#DIV/0!</v>
      </c>
      <c r="Q789" t="e">
        <f>ATAN2(R789,S789)/$AB$1+180</f>
        <v>#DIV/0!</v>
      </c>
      <c r="R789">
        <f>-F789*SIN(M789*$AB$1)*COS(N789*$AB$1)-G789*SIN($AB$1*M789)*SIN($AB$1*N789)+H789*COS($AB$1*M789)</f>
        <v>0</v>
      </c>
      <c r="S789">
        <f>-F789*SIN($AB$1*N789)+G789*COS($AB$1*N789)</f>
        <v>0</v>
      </c>
      <c r="T789">
        <f>-F789*COS($AB$1*M789)*COS(N789*$AB$1)-G789*COS($AB$1*M789)*SIN($AB$1*N789)-H789*SIN($AB$1*M789)</f>
        <v>0</v>
      </c>
      <c r="W789">
        <f t="shared" si="23"/>
        <v>0</v>
      </c>
    </row>
    <row r="790" spans="1:23">
      <c r="A790" t="s">
        <v>2783</v>
      </c>
      <c r="B790" t="s">
        <v>1245</v>
      </c>
      <c r="C790" t="s">
        <v>1246</v>
      </c>
      <c r="I790" t="s">
        <v>1784</v>
      </c>
      <c r="J790">
        <v>9.1999999999999998E-2</v>
      </c>
      <c r="K790" s="5" t="str">
        <f>RIGHTB(B790,1)</f>
        <v>N</v>
      </c>
      <c r="L790" s="5" t="str">
        <f>RIGHTB(C790,1)</f>
        <v>E</v>
      </c>
      <c r="M790" s="6" t="str">
        <f>IF(AND(K790="S",LEN(B790)&gt;4),-LEFT(B790,4),IF(AND(K790="S",LEN(B790)=4),-LEFT(B790,3),IF(AND(K790="N",LEN(B790)=4),LEFT(B790,3),LEFT(B790,4))))</f>
        <v>26.5</v>
      </c>
      <c r="N790" s="6" t="str">
        <f>IF(AND(L790="W",LEN(C790)=6),-LEFT(C790,5), IF(AND(L790="W",LEN(C790)=5),-LEFT(C790,4), IF(AND(L790="W",LEN(C790)=4), -LEFT(C790,3), IF(AND(L790="E", LEN(C790)=6),LEFT(C790,5), IF(AND(L790="E",LEN(C790)=5), LEFT(C790,4), IF(AND(L790="E",LEN(C790)=4),LEFT(C790,3) ))))))</f>
        <v>78.3</v>
      </c>
      <c r="O790">
        <f>(F790^2+G790^2+H790^2)^0.5</f>
        <v>0</v>
      </c>
      <c r="P790" t="e">
        <f>ATAN((R790^2+S790^2)^0.5/T790)/$AB$1</f>
        <v>#DIV/0!</v>
      </c>
      <c r="Q790" t="e">
        <f>ATAN2(R790,S790)/$AB$1+180</f>
        <v>#DIV/0!</v>
      </c>
      <c r="R790">
        <f>-F790*SIN(M790*$AB$1)*COS(N790*$AB$1)-G790*SIN($AB$1*M790)*SIN($AB$1*N790)+H790*COS($AB$1*M790)</f>
        <v>0</v>
      </c>
      <c r="S790">
        <f>-F790*SIN($AB$1*N790)+G790*COS($AB$1*N790)</f>
        <v>0</v>
      </c>
      <c r="T790">
        <f>-F790*COS($AB$1*M790)*COS(N790*$AB$1)-G790*COS($AB$1*M790)*SIN($AB$1*N790)-H790*SIN($AB$1*M790)</f>
        <v>0</v>
      </c>
      <c r="W790">
        <f t="shared" si="23"/>
        <v>0</v>
      </c>
    </row>
    <row r="791" spans="1:23">
      <c r="A791" t="s">
        <v>2695</v>
      </c>
      <c r="I791" t="s">
        <v>1784</v>
      </c>
      <c r="J791">
        <v>9.1999999999999998E-2</v>
      </c>
      <c r="K791" s="5" t="str">
        <f>RIGHTB(B791,1)</f>
        <v/>
      </c>
      <c r="L791" s="5" t="str">
        <f>RIGHTB(C791,1)</f>
        <v/>
      </c>
      <c r="M791" s="6" t="str">
        <f>IF(AND(K791="S",LEN(B791)&gt;4),-LEFT(B791,4),IF(AND(K791="S",LEN(B791)=4),-LEFT(B791,3),IF(AND(K791="N",LEN(B791)=4),LEFT(B791,3),LEFT(B791,4))))</f>
        <v/>
      </c>
      <c r="N791" s="6" t="b">
        <f>IF(AND(L791="W",LEN(C791)=6),-LEFT(C791,5), IF(AND(L791="W",LEN(C791)=5),-LEFT(C791,4), IF(AND(L791="W",LEN(C791)=4), -LEFT(C791,3), IF(AND(L791="E", LEN(C791)=6),LEFT(C791,5), IF(AND(L791="E",LEN(C791)=5), LEFT(C791,4), IF(AND(L791="E",LEN(C791)=4),LEFT(C791,3) ))))))</f>
        <v>0</v>
      </c>
      <c r="O791">
        <f>(F791^2+G791^2+H791^2)^0.5</f>
        <v>0</v>
      </c>
      <c r="P791" t="e">
        <f>ATAN((R791^2+S791^2)^0.5/T791)/$AB$1</f>
        <v>#VALUE!</v>
      </c>
      <c r="Q791" t="e">
        <f>ATAN2(R791,S791)/$AB$1+180</f>
        <v>#VALUE!</v>
      </c>
      <c r="R791" t="e">
        <f>-F791*SIN(M791*$AB$1)*COS(N791*$AB$1)-G791*SIN($AB$1*M791)*SIN($AB$1*N791)+H791*COS($AB$1*M791)</f>
        <v>#VALUE!</v>
      </c>
      <c r="S791">
        <f>-F791*SIN($AB$1*N791)+G791*COS($AB$1*N791)</f>
        <v>0</v>
      </c>
      <c r="T791" t="e">
        <f>-F791*COS($AB$1*M791)*COS(N791*$AB$1)-G791*COS($AB$1*M791)*SIN($AB$1*N791)-H791*SIN($AB$1*M791)</f>
        <v>#VALUE!</v>
      </c>
      <c r="W791">
        <f t="shared" si="23"/>
        <v>0</v>
      </c>
    </row>
    <row r="792" spans="1:23">
      <c r="A792" t="s">
        <v>2686</v>
      </c>
      <c r="I792" t="s">
        <v>1784</v>
      </c>
      <c r="J792">
        <v>9.1999999999999998E-2</v>
      </c>
      <c r="K792" s="5" t="str">
        <f>RIGHTB(B792,1)</f>
        <v/>
      </c>
      <c r="L792" s="5" t="str">
        <f>RIGHTB(C792,1)</f>
        <v/>
      </c>
      <c r="M792" s="6" t="str">
        <f>IF(AND(K792="S",LEN(B792)&gt;4),-LEFT(B792,4),IF(AND(K792="S",LEN(B792)=4),-LEFT(B792,3),IF(AND(K792="N",LEN(B792)=4),LEFT(B792,3),LEFT(B792,4))))</f>
        <v/>
      </c>
      <c r="N792" s="6" t="b">
        <f>IF(AND(L792="W",LEN(C792)=6),-LEFT(C792,5), IF(AND(L792="W",LEN(C792)=5),-LEFT(C792,4), IF(AND(L792="W",LEN(C792)=4), -LEFT(C792,3), IF(AND(L792="E", LEN(C792)=6),LEFT(C792,5), IF(AND(L792="E",LEN(C792)=5), LEFT(C792,4), IF(AND(L792="E",LEN(C792)=4),LEFT(C792,3) ))))))</f>
        <v>0</v>
      </c>
      <c r="O792">
        <f>(F792^2+G792^2+H792^2)^0.5</f>
        <v>0</v>
      </c>
      <c r="P792" t="e">
        <f>ATAN((R792^2+S792^2)^0.5/T792)/$AB$1</f>
        <v>#VALUE!</v>
      </c>
      <c r="Q792" t="e">
        <f>ATAN2(R792,S792)/$AB$1+180</f>
        <v>#VALUE!</v>
      </c>
      <c r="R792" t="e">
        <f>-F792*SIN(M792*$AB$1)*COS(N792*$AB$1)-G792*SIN($AB$1*M792)*SIN($AB$1*N792)+H792*COS($AB$1*M792)</f>
        <v>#VALUE!</v>
      </c>
      <c r="S792">
        <f>-F792*SIN($AB$1*N792)+G792*COS($AB$1*N792)</f>
        <v>0</v>
      </c>
      <c r="T792" t="e">
        <f>-F792*COS($AB$1*M792)*COS(N792*$AB$1)-G792*COS($AB$1*M792)*SIN($AB$1*N792)-H792*SIN($AB$1*M792)</f>
        <v>#VALUE!</v>
      </c>
      <c r="W792">
        <f t="shared" si="23"/>
        <v>0</v>
      </c>
    </row>
    <row r="793" spans="1:23">
      <c r="A793" t="s">
        <v>2650</v>
      </c>
      <c r="B793" t="s">
        <v>1168</v>
      </c>
      <c r="C793" t="s">
        <v>1169</v>
      </c>
      <c r="I793" t="s">
        <v>1784</v>
      </c>
      <c r="J793">
        <v>9.1999999999999998E-2</v>
      </c>
      <c r="K793" s="5" t="str">
        <f>RIGHTB(B793,1)</f>
        <v>S</v>
      </c>
      <c r="L793" s="5" t="str">
        <f>RIGHTB(C793,1)</f>
        <v>W</v>
      </c>
      <c r="M793" s="6">
        <f>IF(AND(K793="S",LEN(B793)&gt;4),-LEFT(B793,4),IF(AND(K793="S",LEN(B793)=4),-LEFT(B793,3),IF(AND(K793="N",LEN(B793)=4),LEFT(B793,3),LEFT(B793,4))))</f>
        <v>-16.399999999999999</v>
      </c>
      <c r="N793" s="6">
        <f>IF(AND(L793="W",LEN(C793)=6),-LEFT(C793,5), IF(AND(L793="W",LEN(C793)=5),-LEFT(C793,4), IF(AND(L793="W",LEN(C793)=4), -LEFT(C793,3), IF(AND(L793="E", LEN(C793)=6),LEFT(C793,5), IF(AND(L793="E",LEN(C793)=5), LEFT(C793,4), IF(AND(L793="E",LEN(C793)=4),LEFT(C793,3) ))))))</f>
        <v>-116.3</v>
      </c>
      <c r="O793">
        <f>(F793^2+G793^2+H793^2)^0.5</f>
        <v>0</v>
      </c>
      <c r="P793" t="e">
        <f>ATAN((R793^2+S793^2)^0.5/T793)/$AB$1</f>
        <v>#DIV/0!</v>
      </c>
      <c r="Q793" t="e">
        <f>ATAN2(R793,S793)/$AB$1+180</f>
        <v>#DIV/0!</v>
      </c>
      <c r="R793">
        <f>-F793*SIN(M793*$AB$1)*COS(N793*$AB$1)-G793*SIN($AB$1*M793)*SIN($AB$1*N793)+H793*COS($AB$1*M793)</f>
        <v>0</v>
      </c>
      <c r="S793">
        <f>-F793*SIN($AB$1*N793)+G793*COS($AB$1*N793)</f>
        <v>0</v>
      </c>
      <c r="T793">
        <f>-F793*COS($AB$1*M793)*COS(N793*$AB$1)-G793*COS($AB$1*M793)*SIN($AB$1*N793)-H793*SIN($AB$1*M793)</f>
        <v>0</v>
      </c>
      <c r="W793">
        <f t="shared" si="23"/>
        <v>0</v>
      </c>
    </row>
    <row r="794" spans="1:23">
      <c r="A794" t="s">
        <v>2398</v>
      </c>
      <c r="B794" t="s">
        <v>979</v>
      </c>
      <c r="C794" t="s">
        <v>980</v>
      </c>
      <c r="D794">
        <v>15.2</v>
      </c>
      <c r="E794">
        <v>16.600000000000001</v>
      </c>
      <c r="F794">
        <v>9.6</v>
      </c>
      <c r="G794">
        <v>-9.6999999999999993</v>
      </c>
      <c r="H794">
        <v>9.4</v>
      </c>
      <c r="I794" t="s">
        <v>1784</v>
      </c>
      <c r="J794">
        <v>9.1999999999999998E-2</v>
      </c>
      <c r="K794" s="5" t="str">
        <f>RIGHTB(B794,1)</f>
        <v>S</v>
      </c>
      <c r="L794" s="5" t="str">
        <f>RIGHTB(C794,1)</f>
        <v>E</v>
      </c>
      <c r="M794" s="6">
        <f>IF(AND(K794="S",LEN(B794)&gt;4),-LEFT(B794,4),IF(AND(K794="S",LEN(B794)=4),-LEFT(B794,3),IF(AND(K794="N",LEN(B794)=4),LEFT(B794,3),LEFT(B794,4))))</f>
        <v>-75.8</v>
      </c>
      <c r="N794" s="6" t="str">
        <f>IF(AND(L794="W",LEN(C794)=6),-LEFT(C794,5), IF(AND(L794="W",LEN(C794)=5),-LEFT(C794,4), IF(AND(L794="W",LEN(C794)=4), -LEFT(C794,3), IF(AND(L794="E", LEN(C794)=6),LEFT(C794,5), IF(AND(L794="E",LEN(C794)=5), LEFT(C794,4), IF(AND(L794="E",LEN(C794)=4),LEFT(C794,3) ))))))</f>
        <v>163.7</v>
      </c>
      <c r="O794">
        <f>(F794^2+G794^2+H794^2)^0.5</f>
        <v>16.571360837299995</v>
      </c>
      <c r="P794">
        <f>ATAN((R794^2+S794^2)^0.5/T794)/$AB$1</f>
        <v>43.397026612926076</v>
      </c>
      <c r="Q794">
        <f>ATAN2(R794,S794)/$AB$1+180</f>
        <v>324.4740064944325</v>
      </c>
      <c r="R794">
        <f>-F794*SIN(M794*$AB$1)*COS(N794*$AB$1)-G794*SIN($AB$1*M794)*SIN($AB$1*N794)+H794*COS($AB$1*M794)</f>
        <v>-9.2659898806507837</v>
      </c>
      <c r="S794">
        <f>-F794*SIN($AB$1*N794)+G794*COS($AB$1*N794)</f>
        <v>6.6157109255449837</v>
      </c>
      <c r="T794">
        <f>-F794*COS($AB$1*M794)*COS(N794*$AB$1)-G794*COS($AB$1*M794)*SIN($AB$1*N794)-H794*SIN($AB$1*M794)</f>
        <v>12.040921911602203</v>
      </c>
      <c r="W794">
        <f t="shared" si="23"/>
        <v>1</v>
      </c>
    </row>
    <row r="795" spans="1:23">
      <c r="A795" t="s">
        <v>2354</v>
      </c>
      <c r="I795" t="s">
        <v>1784</v>
      </c>
      <c r="J795">
        <v>9.1999999999999998E-2</v>
      </c>
      <c r="K795" s="5" t="str">
        <f>RIGHTB(B795,1)</f>
        <v/>
      </c>
      <c r="L795" s="5" t="str">
        <f>RIGHTB(C795,1)</f>
        <v/>
      </c>
      <c r="M795" s="6" t="str">
        <f>IF(AND(K795="S",LEN(B795)&gt;4),-LEFT(B795,4),IF(AND(K795="S",LEN(B795)=4),-LEFT(B795,3),IF(AND(K795="N",LEN(B795)=4),LEFT(B795,3),LEFT(B795,4))))</f>
        <v/>
      </c>
      <c r="N795" s="6" t="b">
        <f>IF(AND(L795="W",LEN(C795)=6),-LEFT(C795,5), IF(AND(L795="W",LEN(C795)=5),-LEFT(C795,4), IF(AND(L795="W",LEN(C795)=4), -LEFT(C795,3), IF(AND(L795="E", LEN(C795)=6),LEFT(C795,5), IF(AND(L795="E",LEN(C795)=5), LEFT(C795,4), IF(AND(L795="E",LEN(C795)=4),LEFT(C795,3) ))))))</f>
        <v>0</v>
      </c>
      <c r="O795">
        <f>(F795^2+G795^2+H795^2)^0.5</f>
        <v>0</v>
      </c>
      <c r="P795" t="e">
        <f>ATAN((R795^2+S795^2)^0.5/T795)/$AB$1</f>
        <v>#VALUE!</v>
      </c>
      <c r="Q795" t="e">
        <f>ATAN2(R795,S795)/$AB$1+180</f>
        <v>#VALUE!</v>
      </c>
      <c r="R795" t="e">
        <f>-F795*SIN(M795*$AB$1)*COS(N795*$AB$1)-G795*SIN($AB$1*M795)*SIN($AB$1*N795)+H795*COS($AB$1*M795)</f>
        <v>#VALUE!</v>
      </c>
      <c r="S795">
        <f>-F795*SIN($AB$1*N795)+G795*COS($AB$1*N795)</f>
        <v>0</v>
      </c>
      <c r="T795" t="e">
        <f>-F795*COS($AB$1*M795)*COS(N795*$AB$1)-G795*COS($AB$1*M795)*SIN($AB$1*N795)-H795*SIN($AB$1*M795)</f>
        <v>#VALUE!</v>
      </c>
      <c r="W795">
        <f t="shared" si="23"/>
        <v>0</v>
      </c>
    </row>
    <row r="796" spans="1:23">
      <c r="A796" t="s">
        <v>2068</v>
      </c>
      <c r="B796" t="s">
        <v>63</v>
      </c>
      <c r="C796" t="s">
        <v>940</v>
      </c>
      <c r="I796" t="s">
        <v>1784</v>
      </c>
      <c r="J796">
        <v>9.1999999999999998E-2</v>
      </c>
      <c r="K796" s="5" t="str">
        <f>RIGHTB(B796,1)</f>
        <v>S</v>
      </c>
      <c r="L796" s="5" t="str">
        <f>RIGHTB(C796,1)</f>
        <v>W</v>
      </c>
      <c r="M796" s="6">
        <f>IF(AND(K796="S",LEN(B796)&gt;4),-LEFT(B796,4),IF(AND(K796="S",LEN(B796)=4),-LEFT(B796,3),IF(AND(K796="N",LEN(B796)=4),LEFT(B796,3),LEFT(B796,4))))</f>
        <v>-32.799999999999997</v>
      </c>
      <c r="N796" s="6">
        <f>IF(AND(L796="W",LEN(C796)=6),-LEFT(C796,5), IF(AND(L796="W",LEN(C796)=5),-LEFT(C796,4), IF(AND(L796="W",LEN(C796)=4), -LEFT(C796,3), IF(AND(L796="E", LEN(C796)=6),LEFT(C796,5), IF(AND(L796="E",LEN(C796)=5), LEFT(C796,4), IF(AND(L796="E",LEN(C796)=4),LEFT(C796,3) ))))))</f>
        <v>-61.5</v>
      </c>
      <c r="O796">
        <f>(F796^2+G796^2+H796^2)^0.5</f>
        <v>0</v>
      </c>
      <c r="P796" t="e">
        <f>ATAN((R796^2+S796^2)^0.5/T796)/$AB$1</f>
        <v>#DIV/0!</v>
      </c>
      <c r="Q796" t="e">
        <f>ATAN2(R796,S796)/$AB$1+180</f>
        <v>#DIV/0!</v>
      </c>
      <c r="R796">
        <f>-F796*SIN(M796*$AB$1)*COS(N796*$AB$1)-G796*SIN($AB$1*M796)*SIN($AB$1*N796)+H796*COS($AB$1*M796)</f>
        <v>0</v>
      </c>
      <c r="S796">
        <f>-F796*SIN($AB$1*N796)+G796*COS($AB$1*N796)</f>
        <v>0</v>
      </c>
      <c r="T796">
        <f>-F796*COS($AB$1*M796)*COS(N796*$AB$1)-G796*COS($AB$1*M796)*SIN($AB$1*N796)-H796*SIN($AB$1*M796)</f>
        <v>0</v>
      </c>
      <c r="W796">
        <f t="shared" si="23"/>
        <v>0</v>
      </c>
    </row>
    <row r="797" spans="1:23">
      <c r="A797" t="s">
        <v>2053</v>
      </c>
      <c r="B797" t="s">
        <v>931</v>
      </c>
      <c r="C797" t="s">
        <v>932</v>
      </c>
      <c r="I797" t="s">
        <v>1784</v>
      </c>
      <c r="J797">
        <v>9.1999999999999998E-2</v>
      </c>
      <c r="K797" s="5" t="str">
        <f>RIGHTB(B797,1)</f>
        <v>S</v>
      </c>
      <c r="L797" s="5" t="str">
        <f>RIGHTB(C797,1)</f>
        <v>W</v>
      </c>
      <c r="M797" s="6">
        <f>IF(AND(K797="S",LEN(B797)&gt;4),-LEFT(B797,4),IF(AND(K797="S",LEN(B797)=4),-LEFT(B797,3),IF(AND(K797="N",LEN(B797)=4),LEFT(B797,3),LEFT(B797,4))))</f>
        <v>-6.2</v>
      </c>
      <c r="N797" s="6">
        <f>IF(AND(L797="W",LEN(C797)=6),-LEFT(C797,5), IF(AND(L797="W",LEN(C797)=5),-LEFT(C797,4), IF(AND(L797="W",LEN(C797)=4), -LEFT(C797,3), IF(AND(L797="E", LEN(C797)=6),LEFT(C797,5), IF(AND(L797="E",LEN(C797)=5), LEFT(C797,4), IF(AND(L797="E",LEN(C797)=4),LEFT(C797,3) ))))))</f>
        <v>-49.9</v>
      </c>
      <c r="O797">
        <f>(F797^2+G797^2+H797^2)^0.5</f>
        <v>0</v>
      </c>
      <c r="P797" t="e">
        <f>ATAN((R797^2+S797^2)^0.5/T797)/$AB$1</f>
        <v>#DIV/0!</v>
      </c>
      <c r="Q797" t="e">
        <f>ATAN2(R797,S797)/$AB$1+180</f>
        <v>#DIV/0!</v>
      </c>
      <c r="R797">
        <f>-F797*SIN(M797*$AB$1)*COS(N797*$AB$1)-G797*SIN($AB$1*M797)*SIN($AB$1*N797)+H797*COS($AB$1*M797)</f>
        <v>0</v>
      </c>
      <c r="S797">
        <f>-F797*SIN($AB$1*N797)+G797*COS($AB$1*N797)</f>
        <v>0</v>
      </c>
      <c r="T797">
        <f>-F797*COS($AB$1*M797)*COS(N797*$AB$1)-G797*COS($AB$1*M797)*SIN($AB$1*N797)-H797*SIN($AB$1*M797)</f>
        <v>0</v>
      </c>
      <c r="W797">
        <f t="shared" si="23"/>
        <v>0</v>
      </c>
    </row>
    <row r="798" spans="1:23">
      <c r="A798" t="s">
        <v>1870</v>
      </c>
      <c r="I798" t="s">
        <v>1784</v>
      </c>
      <c r="J798">
        <v>9.1999999999999998E-2</v>
      </c>
      <c r="K798" s="5" t="str">
        <f>RIGHTB(B798,1)</f>
        <v/>
      </c>
      <c r="L798" s="5" t="str">
        <f>RIGHTB(C798,1)</f>
        <v/>
      </c>
      <c r="M798" s="6" t="str">
        <f>IF(AND(K798="S",LEN(B798)&gt;4),-LEFT(B798,4),IF(AND(K798="S",LEN(B798)=4),-LEFT(B798,3),IF(AND(K798="N",LEN(B798)=4),LEFT(B798,3),LEFT(B798,4))))</f>
        <v/>
      </c>
      <c r="N798" s="6" t="b">
        <f>IF(AND(L798="W",LEN(C798)=6),-LEFT(C798,5), IF(AND(L798="W",LEN(C798)=5),-LEFT(C798,4), IF(AND(L798="W",LEN(C798)=4), -LEFT(C798,3), IF(AND(L798="E", LEN(C798)=6),LEFT(C798,5), IF(AND(L798="E",LEN(C798)=5), LEFT(C798,4), IF(AND(L798="E",LEN(C798)=4),LEFT(C798,3) ))))))</f>
        <v>0</v>
      </c>
      <c r="O798">
        <f>(F798^2+G798^2+H798^2)^0.5</f>
        <v>0</v>
      </c>
      <c r="P798" t="e">
        <f>ATAN((R798^2+S798^2)^0.5/T798)/$AB$1</f>
        <v>#VALUE!</v>
      </c>
      <c r="Q798" t="e">
        <f>ATAN2(R798,S798)/$AB$1+180</f>
        <v>#VALUE!</v>
      </c>
      <c r="R798" t="e">
        <f>-F798*SIN(M798*$AB$1)*COS(N798*$AB$1)-G798*SIN($AB$1*M798)*SIN($AB$1*N798)+H798*COS($AB$1*M798)</f>
        <v>#VALUE!</v>
      </c>
      <c r="S798">
        <f>-F798*SIN($AB$1*N798)+G798*COS($AB$1*N798)</f>
        <v>0</v>
      </c>
      <c r="T798" t="e">
        <f>-F798*COS($AB$1*M798)*COS(N798*$AB$1)-G798*COS($AB$1*M798)*SIN($AB$1*N798)-H798*SIN($AB$1*M798)</f>
        <v>#VALUE!</v>
      </c>
      <c r="W798">
        <f t="shared" ref="W798:W820" si="24">IF(O798&lt;&gt;0,1,0)</f>
        <v>0</v>
      </c>
    </row>
    <row r="799" spans="1:23">
      <c r="A799" t="s">
        <v>1832</v>
      </c>
      <c r="I799" t="s">
        <v>1784</v>
      </c>
      <c r="J799">
        <v>9.1999999999999998E-2</v>
      </c>
      <c r="K799" s="5" t="str">
        <f>RIGHTB(B799,1)</f>
        <v/>
      </c>
      <c r="L799" s="5" t="str">
        <f>RIGHTB(C799,1)</f>
        <v/>
      </c>
      <c r="M799" s="6" t="str">
        <f>IF(AND(K799="S",LEN(B799)&gt;4),-LEFT(B799,4),IF(AND(K799="S",LEN(B799)=4),-LEFT(B799,3),IF(AND(K799="N",LEN(B799)=4),LEFT(B799,3),LEFT(B799,4))))</f>
        <v/>
      </c>
      <c r="N799" s="6" t="b">
        <f>IF(AND(L799="W",LEN(C799)=6),-LEFT(C799,5), IF(AND(L799="W",LEN(C799)=5),-LEFT(C799,4), IF(AND(L799="W",LEN(C799)=4), -LEFT(C799,3), IF(AND(L799="E", LEN(C799)=6),LEFT(C799,5), IF(AND(L799="E",LEN(C799)=5), LEFT(C799,4), IF(AND(L799="E",LEN(C799)=4),LEFT(C799,3) ))))))</f>
        <v>0</v>
      </c>
      <c r="O799">
        <f>(F799^2+G799^2+H799^2)^0.5</f>
        <v>0</v>
      </c>
      <c r="P799" t="e">
        <f>ATAN((R799^2+S799^2)^0.5/T799)/$AB$1</f>
        <v>#VALUE!</v>
      </c>
      <c r="Q799" t="e">
        <f>ATAN2(R799,S799)/$AB$1+180</f>
        <v>#VALUE!</v>
      </c>
      <c r="R799" t="e">
        <f>-F799*SIN(M799*$AB$1)*COS(N799*$AB$1)-G799*SIN($AB$1*M799)*SIN($AB$1*N799)+H799*COS($AB$1*M799)</f>
        <v>#VALUE!</v>
      </c>
      <c r="S799">
        <f>-F799*SIN($AB$1*N799)+G799*COS($AB$1*N799)</f>
        <v>0</v>
      </c>
      <c r="T799" t="e">
        <f>-F799*COS($AB$1*M799)*COS(N799*$AB$1)-G799*COS($AB$1*M799)*SIN($AB$1*N799)-H799*SIN($AB$1*M799)</f>
        <v>#VALUE!</v>
      </c>
      <c r="W799">
        <f t="shared" si="24"/>
        <v>0</v>
      </c>
    </row>
    <row r="800" spans="1:23">
      <c r="A800" t="s">
        <v>1527</v>
      </c>
      <c r="B800" t="s">
        <v>379</v>
      </c>
      <c r="C800" t="s">
        <v>804</v>
      </c>
      <c r="D800">
        <v>32</v>
      </c>
      <c r="E800">
        <v>21.2</v>
      </c>
      <c r="F800">
        <v>-18.600000000000001</v>
      </c>
      <c r="G800">
        <v>-9</v>
      </c>
      <c r="H800">
        <v>-4.7</v>
      </c>
      <c r="I800" t="s">
        <v>1784</v>
      </c>
      <c r="J800">
        <v>9.1999999999999998E-2</v>
      </c>
      <c r="K800" s="5" t="str">
        <f>RIGHTB(B800,1)</f>
        <v>N</v>
      </c>
      <c r="L800" s="5" t="str">
        <f>RIGHTB(C800,1)</f>
        <v>W</v>
      </c>
      <c r="M800" s="6" t="str">
        <f>IF(AND(K800="S",LEN(B800)&gt;4),-LEFT(B800,4),IF(AND(K800="S",LEN(B800)=4),-LEFT(B800,3),IF(AND(K800="N",LEN(B800)=4),LEFT(B800,3),LEFT(B800,4))))</f>
        <v>28.0</v>
      </c>
      <c r="N800" s="6">
        <f>IF(AND(L800="W",LEN(C800)=6),-LEFT(C800,5), IF(AND(L800="W",LEN(C800)=5),-LEFT(C800,4), IF(AND(L800="W",LEN(C800)=4), -LEFT(C800,3), IF(AND(L800="E", LEN(C800)=6),LEFT(C800,5), IF(AND(L800="E",LEN(C800)=5), LEFT(C800,4), IF(AND(L800="E",LEN(C800)=4),LEFT(C800,3) ))))))</f>
        <v>-35.799999999999997</v>
      </c>
      <c r="O800">
        <f>(F800^2+G800^2+H800^2)^0.5</f>
        <v>21.190799890518527</v>
      </c>
      <c r="P800">
        <f>ATAN((R800^2+S800^2)^0.5/T800)/$AB$1</f>
        <v>59.113412934424183</v>
      </c>
      <c r="Q800">
        <f>ATAN2(R800,S800)/$AB$1+180</f>
        <v>91.452287489532566</v>
      </c>
      <c r="R800">
        <f>-F800*SIN(M800*$AB$1)*COS(N800*$AB$1)-G800*SIN($AB$1*M800)*SIN($AB$1*N800)+H800*COS($AB$1*M800)</f>
        <v>0.46090538333710462</v>
      </c>
      <c r="S800">
        <f>-F800*SIN($AB$1*N800)+G800*COS($AB$1*N800)</f>
        <v>-18.179787125490751</v>
      </c>
      <c r="T800">
        <f>-F800*COS($AB$1*M800)*COS(N800*$AB$1)-G800*COS($AB$1*M800)*SIN($AB$1*N800)-H800*SIN($AB$1*M800)</f>
        <v>10.878092953245606</v>
      </c>
      <c r="W800">
        <f t="shared" si="24"/>
        <v>1</v>
      </c>
    </row>
    <row r="801" spans="1:23">
      <c r="A801" t="s">
        <v>1515</v>
      </c>
      <c r="B801" t="s">
        <v>232</v>
      </c>
      <c r="C801" t="s">
        <v>751</v>
      </c>
      <c r="D801">
        <v>28.1</v>
      </c>
      <c r="E801">
        <v>19.600000000000001</v>
      </c>
      <c r="F801">
        <v>1.8</v>
      </c>
      <c r="G801">
        <v>-16.5</v>
      </c>
      <c r="H801">
        <v>-10.4</v>
      </c>
      <c r="I801" t="s">
        <v>1784</v>
      </c>
      <c r="J801">
        <v>9.1999999999999998E-2</v>
      </c>
      <c r="K801" s="5" t="str">
        <f>RIGHTB(B801,1)</f>
        <v>N</v>
      </c>
      <c r="L801" s="5" t="str">
        <f>RIGHTB(C801,1)</f>
        <v>E</v>
      </c>
      <c r="M801" s="6" t="str">
        <f>IF(AND(K801="S",LEN(B801)&gt;4),-LEFT(B801,4),IF(AND(K801="S",LEN(B801)=4),-LEFT(B801,3),IF(AND(K801="N",LEN(B801)=4),LEFT(B801,3),LEFT(B801,4))))</f>
        <v>33.3</v>
      </c>
      <c r="N801" s="6" t="str">
        <f>IF(AND(L801="W",LEN(C801)=6),-LEFT(C801,5), IF(AND(L801="W",LEN(C801)=5),-LEFT(C801,4), IF(AND(L801="W",LEN(C801)=4), -LEFT(C801,3), IF(AND(L801="E", LEN(C801)=6),LEFT(C801,5), IF(AND(L801="E",LEN(C801)=5), LEFT(C801,4), IF(AND(L801="E",LEN(C801)=4),LEFT(C801,3) ))))))</f>
        <v>135.1</v>
      </c>
      <c r="O801">
        <f>(F801^2+G801^2+H801^2)^0.5</f>
        <v>19.586985475054604</v>
      </c>
      <c r="P801">
        <f>ATAN((R801^2+S801^2)^0.5/T801)/$AB$1</f>
        <v>32.551388710678921</v>
      </c>
      <c r="Q801">
        <f>ATAN2(R801,S801)/$AB$1+180</f>
        <v>278.72123700482223</v>
      </c>
      <c r="R801">
        <f>-F801*SIN(M801*$AB$1)*COS(N801*$AB$1)-G801*SIN($AB$1*M801)*SIN($AB$1*N801)+H801*COS($AB$1*M801)</f>
        <v>-1.5979826557648629</v>
      </c>
      <c r="S801">
        <f>-F801*SIN($AB$1*N801)+G801*COS($AB$1*N801)</f>
        <v>10.417038494362233</v>
      </c>
      <c r="T801">
        <f>-F801*COS($AB$1*M801)*COS(N801*$AB$1)-G801*COS($AB$1*M801)*SIN($AB$1*N801)-H801*SIN($AB$1*M801)</f>
        <v>16.510050285775936</v>
      </c>
      <c r="W801">
        <f t="shared" si="24"/>
        <v>1</v>
      </c>
    </row>
    <row r="802" spans="1:23">
      <c r="A802" t="s">
        <v>2760</v>
      </c>
      <c r="I802" t="s">
        <v>1767</v>
      </c>
      <c r="J802">
        <v>8.8999999999999996E-2</v>
      </c>
      <c r="K802" s="5" t="str">
        <f>RIGHTB(B802,1)</f>
        <v/>
      </c>
      <c r="L802" s="5" t="str">
        <f>RIGHTB(C802,1)</f>
        <v/>
      </c>
      <c r="M802" s="6" t="str">
        <f>IF(AND(K802="S",LEN(B802)&gt;4),-LEFT(B802,4),IF(AND(K802="S",LEN(B802)=4),-LEFT(B802,3),IF(AND(K802="N",LEN(B802)=4),LEFT(B802,3),LEFT(B802,4))))</f>
        <v/>
      </c>
      <c r="N802" s="6" t="b">
        <f>IF(AND(L802="W",LEN(C802)=6),-LEFT(C802,5), IF(AND(L802="W",LEN(C802)=5),-LEFT(C802,4), IF(AND(L802="W",LEN(C802)=4), -LEFT(C802,3), IF(AND(L802="E", LEN(C802)=6),LEFT(C802,5), IF(AND(L802="E",LEN(C802)=5), LEFT(C802,4), IF(AND(L802="E",LEN(C802)=4),LEFT(C802,3) ))))))</f>
        <v>0</v>
      </c>
      <c r="O802">
        <f>(F802^2+G802^2+H802^2)^0.5</f>
        <v>0</v>
      </c>
      <c r="P802" t="e">
        <f>ATAN((R802^2+S802^2)^0.5/T802)/$AB$1</f>
        <v>#VALUE!</v>
      </c>
      <c r="Q802" t="e">
        <f>ATAN2(R802,S802)/$AB$1+180</f>
        <v>#VALUE!</v>
      </c>
      <c r="R802" t="e">
        <f>-F802*SIN(M802*$AB$1)*COS(N802*$AB$1)-G802*SIN($AB$1*M802)*SIN($AB$1*N802)+H802*COS($AB$1*M802)</f>
        <v>#VALUE!</v>
      </c>
      <c r="S802">
        <f>-F802*SIN($AB$1*N802)+G802*COS($AB$1*N802)</f>
        <v>0</v>
      </c>
      <c r="T802" t="e">
        <f>-F802*COS($AB$1*M802)*COS(N802*$AB$1)-G802*COS($AB$1*M802)*SIN($AB$1*N802)-H802*SIN($AB$1*M802)</f>
        <v>#VALUE!</v>
      </c>
      <c r="W802">
        <f t="shared" si="24"/>
        <v>0</v>
      </c>
    </row>
    <row r="803" spans="1:23">
      <c r="A803" t="s">
        <v>2757</v>
      </c>
      <c r="I803" t="s">
        <v>1767</v>
      </c>
      <c r="J803">
        <v>8.8999999999999996E-2</v>
      </c>
      <c r="K803" s="5" t="str">
        <f>RIGHTB(B803,1)</f>
        <v/>
      </c>
      <c r="L803" s="5" t="str">
        <f>RIGHTB(C803,1)</f>
        <v/>
      </c>
      <c r="M803" s="6" t="str">
        <f>IF(AND(K803="S",LEN(B803)&gt;4),-LEFT(B803,4),IF(AND(K803="S",LEN(B803)=4),-LEFT(B803,3),IF(AND(K803="N",LEN(B803)=4),LEFT(B803,3),LEFT(B803,4))))</f>
        <v/>
      </c>
      <c r="N803" s="6" t="b">
        <f>IF(AND(L803="W",LEN(C803)=6),-LEFT(C803,5), IF(AND(L803="W",LEN(C803)=5),-LEFT(C803,4), IF(AND(L803="W",LEN(C803)=4), -LEFT(C803,3), IF(AND(L803="E", LEN(C803)=6),LEFT(C803,5), IF(AND(L803="E",LEN(C803)=5), LEFT(C803,4), IF(AND(L803="E",LEN(C803)=4),LEFT(C803,3) ))))))</f>
        <v>0</v>
      </c>
      <c r="O803">
        <f>(F803^2+G803^2+H803^2)^0.5</f>
        <v>0</v>
      </c>
      <c r="P803" t="e">
        <f>ATAN((R803^2+S803^2)^0.5/T803)/$AB$1</f>
        <v>#VALUE!</v>
      </c>
      <c r="Q803" t="e">
        <f>ATAN2(R803,S803)/$AB$1+180</f>
        <v>#VALUE!</v>
      </c>
      <c r="R803" t="e">
        <f>-F803*SIN(M803*$AB$1)*COS(N803*$AB$1)-G803*SIN($AB$1*M803)*SIN($AB$1*N803)+H803*COS($AB$1*M803)</f>
        <v>#VALUE!</v>
      </c>
      <c r="S803">
        <f>-F803*SIN($AB$1*N803)+G803*COS($AB$1*N803)</f>
        <v>0</v>
      </c>
      <c r="T803" t="e">
        <f>-F803*COS($AB$1*M803)*COS(N803*$AB$1)-G803*COS($AB$1*M803)*SIN($AB$1*N803)-H803*SIN($AB$1*M803)</f>
        <v>#VALUE!</v>
      </c>
      <c r="W803">
        <f t="shared" si="24"/>
        <v>0</v>
      </c>
    </row>
    <row r="804" spans="1:23">
      <c r="A804" t="s">
        <v>2756</v>
      </c>
      <c r="I804" t="s">
        <v>1767</v>
      </c>
      <c r="J804">
        <v>8.8999999999999996E-2</v>
      </c>
      <c r="K804" s="5" t="str">
        <f>RIGHTB(B804,1)</f>
        <v/>
      </c>
      <c r="L804" s="5" t="str">
        <f>RIGHTB(C804,1)</f>
        <v/>
      </c>
      <c r="M804" s="6" t="str">
        <f>IF(AND(K804="S",LEN(B804)&gt;4),-LEFT(B804,4),IF(AND(K804="S",LEN(B804)=4),-LEFT(B804,3),IF(AND(K804="N",LEN(B804)=4),LEFT(B804,3),LEFT(B804,4))))</f>
        <v/>
      </c>
      <c r="N804" s="6" t="b">
        <f>IF(AND(L804="W",LEN(C804)=6),-LEFT(C804,5), IF(AND(L804="W",LEN(C804)=5),-LEFT(C804,4), IF(AND(L804="W",LEN(C804)=4), -LEFT(C804,3), IF(AND(L804="E", LEN(C804)=6),LEFT(C804,5), IF(AND(L804="E",LEN(C804)=5), LEFT(C804,4), IF(AND(L804="E",LEN(C804)=4),LEFT(C804,3) ))))))</f>
        <v>0</v>
      </c>
      <c r="O804">
        <f>(F804^2+G804^2+H804^2)^0.5</f>
        <v>0</v>
      </c>
      <c r="P804" t="e">
        <f>ATAN((R804^2+S804^2)^0.5/T804)/$AB$1</f>
        <v>#VALUE!</v>
      </c>
      <c r="Q804" t="e">
        <f>ATAN2(R804,S804)/$AB$1+180</f>
        <v>#VALUE!</v>
      </c>
      <c r="R804" t="e">
        <f>-F804*SIN(M804*$AB$1)*COS(N804*$AB$1)-G804*SIN($AB$1*M804)*SIN($AB$1*N804)+H804*COS($AB$1*M804)</f>
        <v>#VALUE!</v>
      </c>
      <c r="S804">
        <f>-F804*SIN($AB$1*N804)+G804*COS($AB$1*N804)</f>
        <v>0</v>
      </c>
      <c r="T804" t="e">
        <f>-F804*COS($AB$1*M804)*COS(N804*$AB$1)-G804*COS($AB$1*M804)*SIN($AB$1*N804)-H804*SIN($AB$1*M804)</f>
        <v>#VALUE!</v>
      </c>
      <c r="W804">
        <f t="shared" si="24"/>
        <v>0</v>
      </c>
    </row>
    <row r="805" spans="1:23">
      <c r="A805" t="s">
        <v>2754</v>
      </c>
      <c r="B805" t="s">
        <v>1144</v>
      </c>
      <c r="C805" t="s">
        <v>1229</v>
      </c>
      <c r="I805" t="s">
        <v>1767</v>
      </c>
      <c r="J805">
        <v>8.8999999999999996E-2</v>
      </c>
      <c r="K805" s="5" t="str">
        <f>RIGHTB(B805,1)</f>
        <v>S</v>
      </c>
      <c r="L805" s="5" t="str">
        <f>RIGHTB(C805,1)</f>
        <v>E</v>
      </c>
      <c r="M805" s="6">
        <f>IF(AND(K805="S",LEN(B805)&gt;4),-LEFT(B805,4),IF(AND(K805="S",LEN(B805)=4),-LEFT(B805,3),IF(AND(K805="N",LEN(B805)=4),LEFT(B805,3),LEFT(B805,4))))</f>
        <v>-0.9</v>
      </c>
      <c r="N805" s="6" t="str">
        <f>IF(AND(L805="W",LEN(C805)=6),-LEFT(C805,5), IF(AND(L805="W",LEN(C805)=5),-LEFT(C805,4), IF(AND(L805="W",LEN(C805)=4), -LEFT(C805,3), IF(AND(L805="E", LEN(C805)=6),LEFT(C805,5), IF(AND(L805="E",LEN(C805)=5), LEFT(C805,4), IF(AND(L805="E",LEN(C805)=4),LEFT(C805,3) ))))))</f>
        <v>66.3</v>
      </c>
      <c r="O805">
        <f>(F805^2+G805^2+H805^2)^0.5</f>
        <v>0</v>
      </c>
      <c r="P805" t="e">
        <f>ATAN((R805^2+S805^2)^0.5/T805)/$AB$1</f>
        <v>#DIV/0!</v>
      </c>
      <c r="Q805" t="e">
        <f>ATAN2(R805,S805)/$AB$1+180</f>
        <v>#DIV/0!</v>
      </c>
      <c r="R805">
        <f>-F805*SIN(M805*$AB$1)*COS(N805*$AB$1)-G805*SIN($AB$1*M805)*SIN($AB$1*N805)+H805*COS($AB$1*M805)</f>
        <v>0</v>
      </c>
      <c r="S805">
        <f>-F805*SIN($AB$1*N805)+G805*COS($AB$1*N805)</f>
        <v>0</v>
      </c>
      <c r="T805">
        <f>-F805*COS($AB$1*M805)*COS(N805*$AB$1)-G805*COS($AB$1*M805)*SIN($AB$1*N805)-H805*SIN($AB$1*M805)</f>
        <v>0</v>
      </c>
      <c r="W805">
        <f t="shared" si="24"/>
        <v>0</v>
      </c>
    </row>
    <row r="806" spans="1:23">
      <c r="A806" t="s">
        <v>2667</v>
      </c>
      <c r="B806" t="s">
        <v>1182</v>
      </c>
      <c r="C806" t="s">
        <v>1183</v>
      </c>
      <c r="I806" t="s">
        <v>1767</v>
      </c>
      <c r="J806">
        <v>8.8999999999999996E-2</v>
      </c>
      <c r="K806" s="5" t="str">
        <f>RIGHTB(B806,1)</f>
        <v>N</v>
      </c>
      <c r="L806" s="5" t="str">
        <f>RIGHTB(C806,1)</f>
        <v>E</v>
      </c>
      <c r="M806" s="6" t="str">
        <f>IF(AND(K806="S",LEN(B806)&gt;4),-LEFT(B806,4),IF(AND(K806="S",LEN(B806)=4),-LEFT(B806,3),IF(AND(K806="N",LEN(B806)=4),LEFT(B806,3),LEFT(B806,4))))</f>
        <v>82.3</v>
      </c>
      <c r="N806" s="6" t="str">
        <f>IF(AND(L806="W",LEN(C806)=6),-LEFT(C806,5), IF(AND(L806="W",LEN(C806)=5),-LEFT(C806,4), IF(AND(L806="W",LEN(C806)=4), -LEFT(C806,3), IF(AND(L806="E", LEN(C806)=6),LEFT(C806,5), IF(AND(L806="E",LEN(C806)=5), LEFT(C806,4), IF(AND(L806="E",LEN(C806)=4),LEFT(C806,3) ))))))</f>
        <v>160.1</v>
      </c>
      <c r="O806">
        <f>(F806^2+G806^2+H806^2)^0.5</f>
        <v>0</v>
      </c>
      <c r="P806" t="e">
        <f>ATAN((R806^2+S806^2)^0.5/T806)/$AB$1</f>
        <v>#DIV/0!</v>
      </c>
      <c r="Q806" t="e">
        <f>ATAN2(R806,S806)/$AB$1+180</f>
        <v>#DIV/0!</v>
      </c>
      <c r="R806">
        <f>-F806*SIN(M806*$AB$1)*COS(N806*$AB$1)-G806*SIN($AB$1*M806)*SIN($AB$1*N806)+H806*COS($AB$1*M806)</f>
        <v>0</v>
      </c>
      <c r="S806">
        <f>-F806*SIN($AB$1*N806)+G806*COS($AB$1*N806)</f>
        <v>0</v>
      </c>
      <c r="T806">
        <f>-F806*COS($AB$1*M806)*COS(N806*$AB$1)-G806*COS($AB$1*M806)*SIN($AB$1*N806)-H806*SIN($AB$1*M806)</f>
        <v>0</v>
      </c>
      <c r="W806">
        <f t="shared" si="24"/>
        <v>0</v>
      </c>
    </row>
    <row r="807" spans="1:23">
      <c r="A807" t="s">
        <v>2530</v>
      </c>
      <c r="I807" t="s">
        <v>1767</v>
      </c>
      <c r="J807">
        <v>8.8999999999999996E-2</v>
      </c>
      <c r="K807" s="5" t="str">
        <f>RIGHTB(B807,1)</f>
        <v/>
      </c>
      <c r="L807" s="5" t="str">
        <f>RIGHTB(C807,1)</f>
        <v/>
      </c>
      <c r="M807" s="6" t="str">
        <f>IF(AND(K807="S",LEN(B807)&gt;4),-LEFT(B807,4),IF(AND(K807="S",LEN(B807)=4),-LEFT(B807,3),IF(AND(K807="N",LEN(B807)=4),LEFT(B807,3),LEFT(B807,4))))</f>
        <v/>
      </c>
      <c r="N807" s="6" t="b">
        <f>IF(AND(L807="W",LEN(C807)=6),-LEFT(C807,5), IF(AND(L807="W",LEN(C807)=5),-LEFT(C807,4), IF(AND(L807="W",LEN(C807)=4), -LEFT(C807,3), IF(AND(L807="E", LEN(C807)=6),LEFT(C807,5), IF(AND(L807="E",LEN(C807)=5), LEFT(C807,4), IF(AND(L807="E",LEN(C807)=4),LEFT(C807,3) ))))))</f>
        <v>0</v>
      </c>
      <c r="O807">
        <f>(F807^2+G807^2+H807^2)^0.5</f>
        <v>0</v>
      </c>
      <c r="P807" t="e">
        <f>ATAN((R807^2+S807^2)^0.5/T807)/$AB$1</f>
        <v>#VALUE!</v>
      </c>
      <c r="Q807" t="e">
        <f>ATAN2(R807,S807)/$AB$1+180</f>
        <v>#VALUE!</v>
      </c>
      <c r="R807" t="e">
        <f>-F807*SIN(M807*$AB$1)*COS(N807*$AB$1)-G807*SIN($AB$1*M807)*SIN($AB$1*N807)+H807*COS($AB$1*M807)</f>
        <v>#VALUE!</v>
      </c>
      <c r="S807">
        <f>-F807*SIN($AB$1*N807)+G807*COS($AB$1*N807)</f>
        <v>0</v>
      </c>
      <c r="T807" t="e">
        <f>-F807*COS($AB$1*M807)*COS(N807*$AB$1)-G807*COS($AB$1*M807)*SIN($AB$1*N807)-H807*SIN($AB$1*M807)</f>
        <v>#VALUE!</v>
      </c>
      <c r="W807">
        <f t="shared" si="24"/>
        <v>0</v>
      </c>
    </row>
    <row r="808" spans="1:23">
      <c r="A808" t="s">
        <v>2441</v>
      </c>
      <c r="I808" t="s">
        <v>1767</v>
      </c>
      <c r="J808">
        <v>8.8999999999999996E-2</v>
      </c>
      <c r="K808" s="5" t="str">
        <f>RIGHTB(B808,1)</f>
        <v/>
      </c>
      <c r="L808" s="5" t="str">
        <f>RIGHTB(C808,1)</f>
        <v/>
      </c>
      <c r="M808" s="6" t="str">
        <f>IF(AND(K808="S",LEN(B808)&gt;4),-LEFT(B808,4),IF(AND(K808="S",LEN(B808)=4),-LEFT(B808,3),IF(AND(K808="N",LEN(B808)=4),LEFT(B808,3),LEFT(B808,4))))</f>
        <v/>
      </c>
      <c r="N808" s="6" t="b">
        <f>IF(AND(L808="W",LEN(C808)=6),-LEFT(C808,5), IF(AND(L808="W",LEN(C808)=5),-LEFT(C808,4), IF(AND(L808="W",LEN(C808)=4), -LEFT(C808,3), IF(AND(L808="E", LEN(C808)=6),LEFT(C808,5), IF(AND(L808="E",LEN(C808)=5), LEFT(C808,4), IF(AND(L808="E",LEN(C808)=4),LEFT(C808,3) ))))))</f>
        <v>0</v>
      </c>
      <c r="O808">
        <f>(F808^2+G808^2+H808^2)^0.5</f>
        <v>0</v>
      </c>
      <c r="P808" t="e">
        <f>ATAN((R808^2+S808^2)^0.5/T808)/$AB$1</f>
        <v>#VALUE!</v>
      </c>
      <c r="Q808" t="e">
        <f>ATAN2(R808,S808)/$AB$1+180</f>
        <v>#VALUE!</v>
      </c>
      <c r="R808" t="e">
        <f>-F808*SIN(M808*$AB$1)*COS(N808*$AB$1)-G808*SIN($AB$1*M808)*SIN($AB$1*N808)+H808*COS($AB$1*M808)</f>
        <v>#VALUE!</v>
      </c>
      <c r="S808">
        <f>-F808*SIN($AB$1*N808)+G808*COS($AB$1*N808)</f>
        <v>0</v>
      </c>
      <c r="T808" t="e">
        <f>-F808*COS($AB$1*M808)*COS(N808*$AB$1)-G808*COS($AB$1*M808)*SIN($AB$1*N808)-H808*SIN($AB$1*M808)</f>
        <v>#VALUE!</v>
      </c>
      <c r="W808">
        <f t="shared" si="24"/>
        <v>0</v>
      </c>
    </row>
    <row r="809" spans="1:23">
      <c r="A809" t="s">
        <v>1647</v>
      </c>
      <c r="B809" t="s">
        <v>190</v>
      </c>
      <c r="C809" t="s">
        <v>581</v>
      </c>
      <c r="D809">
        <v>37</v>
      </c>
      <c r="E809">
        <v>16.899999999999999</v>
      </c>
      <c r="F809">
        <v>-16.3</v>
      </c>
      <c r="G809">
        <v>4.3</v>
      </c>
      <c r="H809">
        <v>1.4</v>
      </c>
      <c r="I809" t="s">
        <v>1767</v>
      </c>
      <c r="J809">
        <v>8.8999999999999996E-2</v>
      </c>
      <c r="K809" s="5" t="str">
        <f>RIGHTB(B809,1)</f>
        <v>S</v>
      </c>
      <c r="L809" s="5" t="str">
        <f>RIGHTB(C809,1)</f>
        <v>E</v>
      </c>
      <c r="M809" s="6">
        <f>IF(AND(K809="S",LEN(B809)&gt;4),-LEFT(B809,4),IF(AND(K809="S",LEN(B809)=4),-LEFT(B809,3),IF(AND(K809="N",LEN(B809)=4),LEFT(B809,3),LEFT(B809,4))))</f>
        <v>-21.5</v>
      </c>
      <c r="N809" s="6" t="str">
        <f>IF(AND(L809="W",LEN(C809)=6),-LEFT(C809,5), IF(AND(L809="W",LEN(C809)=5),-LEFT(C809,4), IF(AND(L809="W",LEN(C809)=4), -LEFT(C809,3), IF(AND(L809="E", LEN(C809)=6),LEFT(C809,5), IF(AND(L809="E",LEN(C809)=5), LEFT(C809,4), IF(AND(L809="E",LEN(C809)=4),LEFT(C809,3) ))))))</f>
        <v>56.2</v>
      </c>
      <c r="O809">
        <f>(F809^2+G809^2+H809^2)^0.5</f>
        <v>16.915673205639791</v>
      </c>
      <c r="P809">
        <f>ATAN((R809^2+S809^2)^0.5/T809)/$AB$1</f>
        <v>70.576853510450562</v>
      </c>
      <c r="Q809">
        <f>ATAN2(R809,S809)/$AB$1+180</f>
        <v>272.55484363355549</v>
      </c>
      <c r="R809">
        <f>-F809*SIN(M809*$AB$1)*COS(N809*$AB$1)-G809*SIN($AB$1*M809)*SIN($AB$1*N809)+H809*COS($AB$1*M809)</f>
        <v>-0.71111436288972074</v>
      </c>
      <c r="S809">
        <f>-F809*SIN($AB$1*N809)+G809*COS($AB$1*N809)</f>
        <v>15.937117995668824</v>
      </c>
      <c r="T809">
        <f>-F809*COS($AB$1*M809)*COS(N809*$AB$1)-G809*COS($AB$1*M809)*SIN($AB$1*N809)-H809*SIN($AB$1*M809)</f>
        <v>5.6251743399667937</v>
      </c>
      <c r="W809">
        <f t="shared" si="24"/>
        <v>1</v>
      </c>
    </row>
    <row r="810" spans="1:23">
      <c r="A810" t="s">
        <v>2387</v>
      </c>
      <c r="B810" t="s">
        <v>966</v>
      </c>
      <c r="C810" t="s">
        <v>967</v>
      </c>
      <c r="D810">
        <v>33.299999999999997</v>
      </c>
      <c r="I810" t="s">
        <v>1767</v>
      </c>
      <c r="J810">
        <v>8.8999999999999996E-2</v>
      </c>
      <c r="K810" s="5" t="str">
        <f>RIGHTB(B810,1)</f>
        <v>N</v>
      </c>
      <c r="L810" s="5" t="str">
        <f>RIGHTB(C810,1)</f>
        <v>E</v>
      </c>
      <c r="M810" s="6" t="str">
        <f>IF(AND(K810="S",LEN(B810)&gt;4),-LEFT(B810,4),IF(AND(K810="S",LEN(B810)=4),-LEFT(B810,3),IF(AND(K810="N",LEN(B810)=4),LEFT(B810,3),LEFT(B810,4))))</f>
        <v>11.6</v>
      </c>
      <c r="N810" s="6" t="str">
        <f>IF(AND(L810="W",LEN(C810)=6),-LEFT(C810,5), IF(AND(L810="W",LEN(C810)=5),-LEFT(C810,4), IF(AND(L810="W",LEN(C810)=4), -LEFT(C810,3), IF(AND(L810="E", LEN(C810)=6),LEFT(C810,5), IF(AND(L810="E",LEN(C810)=5), LEFT(C810,4), IF(AND(L810="E",LEN(C810)=4),LEFT(C810,3) ))))))</f>
        <v>27.3</v>
      </c>
      <c r="O810">
        <f>(F810^2+G810^2+H810^2)^0.5</f>
        <v>0</v>
      </c>
      <c r="P810" t="e">
        <f>ATAN((R810^2+S810^2)^0.5/T810)/$AB$1</f>
        <v>#DIV/0!</v>
      </c>
      <c r="Q810" t="e">
        <f>ATAN2(R810,S810)/$AB$1+180</f>
        <v>#DIV/0!</v>
      </c>
      <c r="R810">
        <f>-F810*SIN(M810*$AB$1)*COS(N810*$AB$1)-G810*SIN($AB$1*M810)*SIN($AB$1*N810)+H810*COS($AB$1*M810)</f>
        <v>0</v>
      </c>
      <c r="S810">
        <f>-F810*SIN($AB$1*N810)+G810*COS($AB$1*N810)</f>
        <v>0</v>
      </c>
      <c r="T810">
        <f>-F810*COS($AB$1*M810)*COS(N810*$AB$1)-G810*COS($AB$1*M810)*SIN($AB$1*N810)-H810*SIN($AB$1*M810)</f>
        <v>0</v>
      </c>
      <c r="W810">
        <f t="shared" si="24"/>
        <v>0</v>
      </c>
    </row>
    <row r="811" spans="1:23">
      <c r="A811" t="s">
        <v>2380</v>
      </c>
      <c r="B811" t="s">
        <v>228</v>
      </c>
      <c r="C811" t="s">
        <v>955</v>
      </c>
      <c r="D811">
        <v>32.4</v>
      </c>
      <c r="I811" t="s">
        <v>1767</v>
      </c>
      <c r="J811">
        <v>8.8999999999999996E-2</v>
      </c>
      <c r="K811" s="5" t="str">
        <f>RIGHTB(B811,1)</f>
        <v>N</v>
      </c>
      <c r="L811" s="5" t="str">
        <f>RIGHTB(C811,1)</f>
        <v>W</v>
      </c>
      <c r="M811" s="6" t="str">
        <f>IF(AND(K811="S",LEN(B811)&gt;4),-LEFT(B811,4),IF(AND(K811="S",LEN(B811)=4),-LEFT(B811,3),IF(AND(K811="N",LEN(B811)=4),LEFT(B811,3),LEFT(B811,4))))</f>
        <v>26.3</v>
      </c>
      <c r="N811" s="6">
        <f>IF(AND(L811="W",LEN(C811)=6),-LEFT(C811,5), IF(AND(L811="W",LEN(C811)=5),-LEFT(C811,4), IF(AND(L811="W",LEN(C811)=4), -LEFT(C811,3), IF(AND(L811="E", LEN(C811)=6),LEFT(C811,5), IF(AND(L811="E",LEN(C811)=5), LEFT(C811,4), IF(AND(L811="E",LEN(C811)=4),LEFT(C811,3) ))))))</f>
        <v>-113.4</v>
      </c>
      <c r="O811">
        <f>(F811^2+G811^2+H811^2)^0.5</f>
        <v>0</v>
      </c>
      <c r="P811" t="e">
        <f>ATAN((R811^2+S811^2)^0.5/T811)/$AB$1</f>
        <v>#DIV/0!</v>
      </c>
      <c r="Q811" t="e">
        <f>ATAN2(R811,S811)/$AB$1+180</f>
        <v>#DIV/0!</v>
      </c>
      <c r="R811">
        <f>-F811*SIN(M811*$AB$1)*COS(N811*$AB$1)-G811*SIN($AB$1*M811)*SIN($AB$1*N811)+H811*COS($AB$1*M811)</f>
        <v>0</v>
      </c>
      <c r="S811">
        <f>-F811*SIN($AB$1*N811)+G811*COS($AB$1*N811)</f>
        <v>0</v>
      </c>
      <c r="T811">
        <f>-F811*COS($AB$1*M811)*COS(N811*$AB$1)-G811*COS($AB$1*M811)*SIN($AB$1*N811)-H811*SIN($AB$1*M811)</f>
        <v>0</v>
      </c>
      <c r="W811">
        <f t="shared" si="24"/>
        <v>0</v>
      </c>
    </row>
    <row r="812" spans="1:23">
      <c r="A812" t="s">
        <v>2318</v>
      </c>
      <c r="B812" t="s">
        <v>421</v>
      </c>
      <c r="C812" t="s">
        <v>422</v>
      </c>
      <c r="I812" t="s">
        <v>1767</v>
      </c>
      <c r="J812">
        <v>8.8999999999999996E-2</v>
      </c>
      <c r="K812" s="5" t="str">
        <f>RIGHTB(B812,1)</f>
        <v>S</v>
      </c>
      <c r="L812" s="5" t="str">
        <f>RIGHTB(C812,1)</f>
        <v>W</v>
      </c>
      <c r="M812" s="6">
        <f>IF(AND(K812="S",LEN(B812)&gt;4),-LEFT(B812,4),IF(AND(K812="S",LEN(B812)=4),-LEFT(B812,3),IF(AND(K812="N",LEN(B812)=4),LEFT(B812,3),LEFT(B812,4))))</f>
        <v>-44.1</v>
      </c>
      <c r="N812" s="6">
        <f>IF(AND(L812="W",LEN(C812)=6),-LEFT(C812,5), IF(AND(L812="W",LEN(C812)=5),-LEFT(C812,4), IF(AND(L812="W",LEN(C812)=4), -LEFT(C812,3), IF(AND(L812="E", LEN(C812)=6),LEFT(C812,5), IF(AND(L812="E",LEN(C812)=5), LEFT(C812,4), IF(AND(L812="E",LEN(C812)=4),LEFT(C812,3) ))))))</f>
        <v>-148.4</v>
      </c>
      <c r="O812">
        <f>(F812^2+G812^2+H812^2)^0.5</f>
        <v>0</v>
      </c>
      <c r="P812" t="e">
        <f>ATAN((R812^2+S812^2)^0.5/T812)/$AB$1</f>
        <v>#DIV/0!</v>
      </c>
      <c r="Q812" t="e">
        <f>ATAN2(R812,S812)/$AB$1+180</f>
        <v>#DIV/0!</v>
      </c>
      <c r="R812">
        <f>-F812*SIN(M812*$AB$1)*COS(N812*$AB$1)-G812*SIN($AB$1*M812)*SIN($AB$1*N812)+H812*COS($AB$1*M812)</f>
        <v>0</v>
      </c>
      <c r="S812">
        <f>-F812*SIN($AB$1*N812)+G812*COS($AB$1*N812)</f>
        <v>0</v>
      </c>
      <c r="T812">
        <f>-F812*COS($AB$1*M812)*COS(N812*$AB$1)-G812*COS($AB$1*M812)*SIN($AB$1*N812)-H812*SIN($AB$1*M812)</f>
        <v>0</v>
      </c>
      <c r="W812">
        <f t="shared" si="24"/>
        <v>0</v>
      </c>
    </row>
    <row r="813" spans="1:23">
      <c r="A813" t="s">
        <v>2272</v>
      </c>
      <c r="B813" t="s">
        <v>349</v>
      </c>
      <c r="C813" t="s">
        <v>350</v>
      </c>
      <c r="D813">
        <v>35.200000000000003</v>
      </c>
      <c r="E813">
        <v>22.4</v>
      </c>
      <c r="F813">
        <v>-4</v>
      </c>
      <c r="G813">
        <v>-15.2</v>
      </c>
      <c r="H813">
        <v>-16</v>
      </c>
      <c r="I813" t="s">
        <v>1767</v>
      </c>
      <c r="J813">
        <v>8.8999999999999996E-2</v>
      </c>
      <c r="K813" s="5" t="str">
        <f>RIGHTB(B813,1)</f>
        <v>S</v>
      </c>
      <c r="L813" s="5" t="str">
        <f>RIGHTB(C813,1)</f>
        <v>E</v>
      </c>
      <c r="M813" s="6">
        <f>IF(AND(K813="S",LEN(B813)&gt;4),-LEFT(B813,4),IF(AND(K813="S",LEN(B813)=4),-LEFT(B813,3),IF(AND(K813="N",LEN(B813)=4),LEFT(B813,3),LEFT(B813,4))))</f>
        <v>-29.4</v>
      </c>
      <c r="N813" s="6" t="str">
        <f>IF(AND(L813="W",LEN(C813)=6),-LEFT(C813,5), IF(AND(L813="W",LEN(C813)=5),-LEFT(C813,4), IF(AND(L813="W",LEN(C813)=4), -LEFT(C813,3), IF(AND(L813="E", LEN(C813)=6),LEFT(C813,5), IF(AND(L813="E",LEN(C813)=5), LEFT(C813,4), IF(AND(L813="E",LEN(C813)=4),LEFT(C813,3) ))))))</f>
        <v>75.9</v>
      </c>
      <c r="O813">
        <f>(F813^2+G813^2+H813^2)^0.5</f>
        <v>22.428553230201896</v>
      </c>
      <c r="P813">
        <f>ATAN((R813^2+S813^2)^0.5/T813)/$AB$1</f>
        <v>74.912580175643669</v>
      </c>
      <c r="Q813">
        <f>ATAN2(R813,S813)/$AB$1+180</f>
        <v>359.53290703760342</v>
      </c>
      <c r="R813">
        <f>-F813*SIN(M813*$AB$1)*COS(N813*$AB$1)-G813*SIN($AB$1*M813)*SIN($AB$1*N813)+H813*COS($AB$1*M813)</f>
        <v>-21.654717027741079</v>
      </c>
      <c r="S813">
        <f>-F813*SIN($AB$1*N813)+G813*COS($AB$1*N813)</f>
        <v>0.17653988139637633</v>
      </c>
      <c r="T813">
        <f>-F813*COS($AB$1*M813)*COS(N813*$AB$1)-G813*COS($AB$1*M813)*SIN($AB$1*N813)-H813*SIN($AB$1*M813)</f>
        <v>5.8379845939105772</v>
      </c>
      <c r="W813">
        <f t="shared" si="24"/>
        <v>1</v>
      </c>
    </row>
    <row r="814" spans="1:23">
      <c r="A814" t="s">
        <v>2245</v>
      </c>
      <c r="B814" t="s">
        <v>314</v>
      </c>
      <c r="C814" t="s">
        <v>315</v>
      </c>
      <c r="I814" t="s">
        <v>1767</v>
      </c>
      <c r="J814">
        <v>8.8999999999999996E-2</v>
      </c>
      <c r="K814" s="5" t="str">
        <f>RIGHTB(B814,1)</f>
        <v>N</v>
      </c>
      <c r="L814" s="5" t="str">
        <f>RIGHTB(C814,1)</f>
        <v>W</v>
      </c>
      <c r="M814" s="6" t="str">
        <f>IF(AND(K814="S",LEN(B814)&gt;4),-LEFT(B814,4),IF(AND(K814="S",LEN(B814)=4),-LEFT(B814,3),IF(AND(K814="N",LEN(B814)=4),LEFT(B814,3),LEFT(B814,4))))</f>
        <v>8.9</v>
      </c>
      <c r="N814" s="6">
        <f>IF(AND(L814="W",LEN(C814)=6),-LEFT(C814,5), IF(AND(L814="W",LEN(C814)=5),-LEFT(C814,4), IF(AND(L814="W",LEN(C814)=4), -LEFT(C814,3), IF(AND(L814="E", LEN(C814)=6),LEFT(C814,5), IF(AND(L814="E",LEN(C814)=5), LEFT(C814,4), IF(AND(L814="E",LEN(C814)=4),LEFT(C814,3) ))))))</f>
        <v>-121.9</v>
      </c>
      <c r="O814">
        <f>(F814^2+G814^2+H814^2)^0.5</f>
        <v>0</v>
      </c>
      <c r="P814" t="e">
        <f>ATAN((R814^2+S814^2)^0.5/T814)/$AB$1</f>
        <v>#DIV/0!</v>
      </c>
      <c r="Q814" t="e">
        <f>ATAN2(R814,S814)/$AB$1+180</f>
        <v>#DIV/0!</v>
      </c>
      <c r="R814">
        <f>-F814*SIN(M814*$AB$1)*COS(N814*$AB$1)-G814*SIN($AB$1*M814)*SIN($AB$1*N814)+H814*COS($AB$1*M814)</f>
        <v>0</v>
      </c>
      <c r="S814">
        <f>-F814*SIN($AB$1*N814)+G814*COS($AB$1*N814)</f>
        <v>0</v>
      </c>
      <c r="T814">
        <f>-F814*COS($AB$1*M814)*COS(N814*$AB$1)-G814*COS($AB$1*M814)*SIN($AB$1*N814)-H814*SIN($AB$1*M814)</f>
        <v>0</v>
      </c>
      <c r="W814">
        <f t="shared" si="24"/>
        <v>0</v>
      </c>
    </row>
    <row r="815" spans="1:23">
      <c r="A815" t="s">
        <v>1610</v>
      </c>
      <c r="B815" t="s">
        <v>106</v>
      </c>
      <c r="C815" t="s">
        <v>107</v>
      </c>
      <c r="D815">
        <v>33.299999999999997</v>
      </c>
      <c r="E815">
        <v>14.3</v>
      </c>
      <c r="F815">
        <v>-12.2</v>
      </c>
      <c r="G815">
        <v>-5.3</v>
      </c>
      <c r="H815">
        <v>5.3</v>
      </c>
      <c r="I815" t="s">
        <v>1767</v>
      </c>
      <c r="J815">
        <v>8.8999999999999996E-2</v>
      </c>
      <c r="K815" s="5" t="str">
        <f>RIGHTB(B815,1)</f>
        <v>N</v>
      </c>
      <c r="L815" s="5" t="str">
        <f>RIGHTB(C815,1)</f>
        <v>E</v>
      </c>
      <c r="M815" s="6" t="str">
        <f>IF(AND(K815="S",LEN(B815)&gt;4),-LEFT(B815,4),IF(AND(K815="S",LEN(B815)=4),-LEFT(B815,3),IF(AND(K815="N",LEN(B815)=4),LEFT(B815,3),LEFT(B815,4))))</f>
        <v>2.5</v>
      </c>
      <c r="N815" s="6" t="str">
        <f>IF(AND(L815="W",LEN(C815)=6),-LEFT(C815,5), IF(AND(L815="W",LEN(C815)=5),-LEFT(C815,4), IF(AND(L815="W",LEN(C815)=4), -LEFT(C815,3), IF(AND(L815="E", LEN(C815)=6),LEFT(C815,5), IF(AND(L815="E",LEN(C815)=5), LEFT(C815,4), IF(AND(L815="E",LEN(C815)=4),LEFT(C815,3) ))))))</f>
        <v>29.6</v>
      </c>
      <c r="O815">
        <f>(F815^2+G815^2+H815^2)^0.5</f>
        <v>14.318519476538068</v>
      </c>
      <c r="P815">
        <f>ATAN((R815^2+S815^2)^0.5/T815)/$AB$1</f>
        <v>24.952866280053964</v>
      </c>
      <c r="Q815">
        <f>ATAN2(R815,S815)/$AB$1+180</f>
        <v>193.57434031111683</v>
      </c>
      <c r="R815">
        <f>-F815*SIN(M815*$AB$1)*COS(N815*$AB$1)-G815*SIN($AB$1*M815)*SIN($AB$1*N815)+H815*COS($AB$1*M815)</f>
        <v>5.8718538158612521</v>
      </c>
      <c r="S815">
        <f>-F815*SIN($AB$1*N815)+G815*COS($AB$1*N815)</f>
        <v>1.4177676457546671</v>
      </c>
      <c r="T815">
        <f>-F815*COS($AB$1*M815)*COS(N815*$AB$1)-G815*COS($AB$1*M815)*SIN($AB$1*N815)-H815*SIN($AB$1*M815)</f>
        <v>12.9819593154426</v>
      </c>
      <c r="W815">
        <f t="shared" si="24"/>
        <v>1</v>
      </c>
    </row>
    <row r="816" spans="1:23">
      <c r="A816" t="s">
        <v>1860</v>
      </c>
      <c r="I816" t="s">
        <v>1767</v>
      </c>
      <c r="J816">
        <v>8.8999999999999996E-2</v>
      </c>
      <c r="K816" s="5" t="str">
        <f>RIGHTB(B816,1)</f>
        <v/>
      </c>
      <c r="L816" s="5" t="str">
        <f>RIGHTB(C816,1)</f>
        <v/>
      </c>
      <c r="M816" s="6" t="str">
        <f>IF(AND(K816="S",LEN(B816)&gt;4),-LEFT(B816,4),IF(AND(K816="S",LEN(B816)=4),-LEFT(B816,3),IF(AND(K816="N",LEN(B816)=4),LEFT(B816,3),LEFT(B816,4))))</f>
        <v/>
      </c>
      <c r="N816" s="6" t="b">
        <f>IF(AND(L816="W",LEN(C816)=6),-LEFT(C816,5), IF(AND(L816="W",LEN(C816)=5),-LEFT(C816,4), IF(AND(L816="W",LEN(C816)=4), -LEFT(C816,3), IF(AND(L816="E", LEN(C816)=6),LEFT(C816,5), IF(AND(L816="E",LEN(C816)=5), LEFT(C816,4), IF(AND(L816="E",LEN(C816)=4),LEFT(C816,3) ))))))</f>
        <v>0</v>
      </c>
      <c r="O816">
        <f>(F816^2+G816^2+H816^2)^0.5</f>
        <v>0</v>
      </c>
      <c r="P816" t="e">
        <f>ATAN((R816^2+S816^2)^0.5/T816)/$AB$1</f>
        <v>#VALUE!</v>
      </c>
      <c r="Q816" t="e">
        <f>ATAN2(R816,S816)/$AB$1+180</f>
        <v>#VALUE!</v>
      </c>
      <c r="R816" t="e">
        <f>-F816*SIN(M816*$AB$1)*COS(N816*$AB$1)-G816*SIN($AB$1*M816)*SIN($AB$1*N816)+H816*COS($AB$1*M816)</f>
        <v>#VALUE!</v>
      </c>
      <c r="S816">
        <f>-F816*SIN($AB$1*N816)+G816*COS($AB$1*N816)</f>
        <v>0</v>
      </c>
      <c r="T816" t="e">
        <f>-F816*COS($AB$1*M816)*COS(N816*$AB$1)-G816*COS($AB$1*M816)*SIN($AB$1*N816)-H816*SIN($AB$1*M816)</f>
        <v>#VALUE!</v>
      </c>
      <c r="W816">
        <f t="shared" si="24"/>
        <v>0</v>
      </c>
    </row>
    <row r="817" spans="1:23">
      <c r="A817" t="s">
        <v>1540</v>
      </c>
      <c r="B817" t="s">
        <v>841</v>
      </c>
      <c r="C817" t="s">
        <v>842</v>
      </c>
      <c r="D817">
        <v>36</v>
      </c>
      <c r="E817">
        <v>14.9</v>
      </c>
      <c r="F817">
        <v>-3.9</v>
      </c>
      <c r="G817">
        <v>4</v>
      </c>
      <c r="H817">
        <v>-13.8</v>
      </c>
      <c r="I817" t="s">
        <v>1767</v>
      </c>
      <c r="J817">
        <v>8.8999999999999996E-2</v>
      </c>
      <c r="K817" s="5" t="str">
        <f>RIGHTB(B817,1)</f>
        <v>N</v>
      </c>
      <c r="L817" s="5" t="str">
        <f>RIGHTB(C817,1)</f>
        <v>E</v>
      </c>
      <c r="M817" s="6" t="str">
        <f>IF(AND(K817="S",LEN(B817)&gt;4),-LEFT(B817,4),IF(AND(K817="S",LEN(B817)=4),-LEFT(B817,3),IF(AND(K817="N",LEN(B817)=4),LEFT(B817,3),LEFT(B817,4))))</f>
        <v>38.9</v>
      </c>
      <c r="N817" s="6" t="str">
        <f>IF(AND(L817="W",LEN(C817)=6),-LEFT(C817,5), IF(AND(L817="W",LEN(C817)=5),-LEFT(C817,4), IF(AND(L817="W",LEN(C817)=4), -LEFT(C817,3), IF(AND(L817="E", LEN(C817)=6),LEFT(C817,5), IF(AND(L817="E",LEN(C817)=5), LEFT(C817,4), IF(AND(L817="E",LEN(C817)=4),LEFT(C817,3) ))))))</f>
        <v>7.0</v>
      </c>
      <c r="O817">
        <f>(F817^2+G817^2+H817^2)^0.5</f>
        <v>14.887914561818254</v>
      </c>
      <c r="P817">
        <f>ATAN((R817^2+S817^2)^0.5/T817)/$AB$1</f>
        <v>40.62913011115419</v>
      </c>
      <c r="Q817">
        <f>ATAN2(R817,S817)/$AB$1+180</f>
        <v>332.70575234237822</v>
      </c>
      <c r="R817">
        <f>-F817*SIN(M817*$AB$1)*COS(N817*$AB$1)-G817*SIN($AB$1*M817)*SIN($AB$1*N817)+H817*COS($AB$1*M817)</f>
        <v>-8.6150721985954615</v>
      </c>
      <c r="S817">
        <f>-F817*SIN($AB$1*N817)+G817*COS($AB$1*N817)</f>
        <v>4.4454750458335486</v>
      </c>
      <c r="T817">
        <f>-F817*COS($AB$1*M817)*COS(N817*$AB$1)-G817*COS($AB$1*M817)*SIN($AB$1*N817)-H817*SIN($AB$1*M817)</f>
        <v>11.299039013555921</v>
      </c>
      <c r="W817">
        <f t="shared" si="24"/>
        <v>1</v>
      </c>
    </row>
    <row r="818" spans="1:23">
      <c r="A818" t="s">
        <v>1532</v>
      </c>
      <c r="B818" t="s">
        <v>822</v>
      </c>
      <c r="C818" t="s">
        <v>330</v>
      </c>
      <c r="D818">
        <v>22.5</v>
      </c>
      <c r="E818">
        <v>24.7</v>
      </c>
      <c r="F818">
        <v>-22.8</v>
      </c>
      <c r="G818">
        <v>-5.5</v>
      </c>
      <c r="H818">
        <v>7.6</v>
      </c>
      <c r="I818" t="s">
        <v>1767</v>
      </c>
      <c r="J818">
        <v>8.8999999999999996E-2</v>
      </c>
      <c r="K818" s="5" t="str">
        <f>RIGHTB(B818,1)</f>
        <v>S</v>
      </c>
      <c r="L818" s="5" t="str">
        <f>RIGHTB(C818,1)</f>
        <v>E</v>
      </c>
      <c r="M818" s="6">
        <f>IF(AND(K818="S",LEN(B818)&gt;4),-LEFT(B818,4),IF(AND(K818="S",LEN(B818)=4),-LEFT(B818,3),IF(AND(K818="N",LEN(B818)=4),LEFT(B818,3),LEFT(B818,4))))</f>
        <v>-22.1</v>
      </c>
      <c r="N818" s="6" t="str">
        <f>IF(AND(L818="W",LEN(C818)=6),-LEFT(C818,5), IF(AND(L818="W",LEN(C818)=5),-LEFT(C818,4), IF(AND(L818="W",LEN(C818)=4), -LEFT(C818,3), IF(AND(L818="E", LEN(C818)=6),LEFT(C818,5), IF(AND(L818="E",LEN(C818)=5), LEFT(C818,4), IF(AND(L818="E",LEN(C818)=4),LEFT(C818,3) ))))))</f>
        <v>25.7</v>
      </c>
      <c r="O818">
        <f>(F818^2+G818^2+H818^2)^0.5</f>
        <v>24.654614172604688</v>
      </c>
      <c r="P818">
        <f>ATAN((R818^2+S818^2)^0.5/T818)/$AB$1</f>
        <v>12.128327239074153</v>
      </c>
      <c r="Q818">
        <f>ATAN2(R818,S818)/$AB$1+180</f>
        <v>287.81845331933965</v>
      </c>
      <c r="R818">
        <f>-F818*SIN(M818*$AB$1)*COS(N818*$AB$1)-G818*SIN($AB$1*M818)*SIN($AB$1*N818)+H818*COS($AB$1*M818)</f>
        <v>-1.5850847627063862</v>
      </c>
      <c r="S818">
        <f>-F818*SIN($AB$1*N818)+G818*COS($AB$1*N818)</f>
        <v>4.9315035110305372</v>
      </c>
      <c r="T818">
        <f>-F818*COS($AB$1*M818)*COS(N818*$AB$1)-G818*COS($AB$1*M818)*SIN($AB$1*N818)-H818*SIN($AB$1*M818)</f>
        <v>24.104310390793792</v>
      </c>
      <c r="W818">
        <f t="shared" si="24"/>
        <v>1</v>
      </c>
    </row>
    <row r="819" spans="1:23">
      <c r="A819" t="s">
        <v>1814</v>
      </c>
      <c r="I819" t="s">
        <v>1767</v>
      </c>
      <c r="J819">
        <v>8.8999999999999996E-2</v>
      </c>
      <c r="K819" s="5" t="str">
        <f>RIGHTB(B819,1)</f>
        <v/>
      </c>
      <c r="L819" s="5" t="str">
        <f>RIGHTB(C819,1)</f>
        <v/>
      </c>
      <c r="M819" s="6" t="str">
        <f>IF(AND(K819="S",LEN(B819)&gt;4),-LEFT(B819,4),IF(AND(K819="S",LEN(B819)=4),-LEFT(B819,3),IF(AND(K819="N",LEN(B819)=4),LEFT(B819,3),LEFT(B819,4))))</f>
        <v/>
      </c>
      <c r="N819" s="6" t="b">
        <f>IF(AND(L819="W",LEN(C819)=6),-LEFT(C819,5), IF(AND(L819="W",LEN(C819)=5),-LEFT(C819,4), IF(AND(L819="W",LEN(C819)=4), -LEFT(C819,3), IF(AND(L819="E", LEN(C819)=6),LEFT(C819,5), IF(AND(L819="E",LEN(C819)=5), LEFT(C819,4), IF(AND(L819="E",LEN(C819)=4),LEFT(C819,3) ))))))</f>
        <v>0</v>
      </c>
      <c r="O819">
        <f>(F819^2+G819^2+H819^2)^0.5</f>
        <v>0</v>
      </c>
      <c r="P819" t="e">
        <f>ATAN((R819^2+S819^2)^0.5/T819)/$AB$1</f>
        <v>#VALUE!</v>
      </c>
      <c r="Q819" t="e">
        <f>ATAN2(R819,S819)/$AB$1+180</f>
        <v>#VALUE!</v>
      </c>
      <c r="R819" t="e">
        <f>-F819*SIN(M819*$AB$1)*COS(N819*$AB$1)-G819*SIN($AB$1*M819)*SIN($AB$1*N819)+H819*COS($AB$1*M819)</f>
        <v>#VALUE!</v>
      </c>
      <c r="S819">
        <f>-F819*SIN($AB$1*N819)+G819*COS($AB$1*N819)</f>
        <v>0</v>
      </c>
      <c r="T819" t="e">
        <f>-F819*COS($AB$1*M819)*COS(N819*$AB$1)-G819*COS($AB$1*M819)*SIN($AB$1*N819)-H819*SIN($AB$1*M819)</f>
        <v>#VALUE!</v>
      </c>
      <c r="W819">
        <f t="shared" si="24"/>
        <v>0</v>
      </c>
    </row>
    <row r="820" spans="1:23">
      <c r="A820" t="s">
        <v>1766</v>
      </c>
      <c r="B820" t="s">
        <v>724</v>
      </c>
      <c r="C820" t="s">
        <v>725</v>
      </c>
      <c r="I820" t="s">
        <v>1767</v>
      </c>
      <c r="J820">
        <v>8.8999999999999996E-2</v>
      </c>
      <c r="K820" s="5" t="str">
        <f>RIGHTB(B820,1)</f>
        <v>N</v>
      </c>
      <c r="L820" s="5" t="str">
        <f>RIGHTB(C820,1)</f>
        <v>W</v>
      </c>
      <c r="M820" s="6" t="str">
        <f>IF(AND(K820="S",LEN(B820)&gt;4),-LEFT(B820,4),IF(AND(K820="S",LEN(B820)=4),-LEFT(B820,3),IF(AND(K820="N",LEN(B820)=4),LEFT(B820,3),LEFT(B820,4))))</f>
        <v>12.3</v>
      </c>
      <c r="N820" s="6">
        <f>IF(AND(L820="W",LEN(C820)=6),-LEFT(C820,5), IF(AND(L820="W",LEN(C820)=5),-LEFT(C820,4), IF(AND(L820="W",LEN(C820)=4), -LEFT(C820,3), IF(AND(L820="E", LEN(C820)=6),LEFT(C820,5), IF(AND(L820="E",LEN(C820)=5), LEFT(C820,4), IF(AND(L820="E",LEN(C820)=4),LEFT(C820,3) ))))))</f>
        <v>-43.4</v>
      </c>
      <c r="O820">
        <f>(F820^2+G820^2+H820^2)^0.5</f>
        <v>0</v>
      </c>
      <c r="P820" t="e">
        <f>ATAN((R820^2+S820^2)^0.5/T820)/$AB$1</f>
        <v>#DIV/0!</v>
      </c>
      <c r="Q820" t="e">
        <f>ATAN2(R820,S820)/$AB$1+180</f>
        <v>#DIV/0!</v>
      </c>
      <c r="R820">
        <f>-F820*SIN(M820*$AB$1)*COS(N820*$AB$1)-G820*SIN($AB$1*M820)*SIN($AB$1*N820)+H820*COS($AB$1*M820)</f>
        <v>0</v>
      </c>
      <c r="S820">
        <f>-F820*SIN($AB$1*N820)+G820*COS($AB$1*N820)</f>
        <v>0</v>
      </c>
      <c r="T820">
        <f>-F820*COS($AB$1*M820)*COS(N820*$AB$1)-G820*COS($AB$1*M820)*SIN($AB$1*N820)-H820*SIN($AB$1*M820)</f>
        <v>0</v>
      </c>
      <c r="W820">
        <f t="shared" si="24"/>
        <v>0</v>
      </c>
    </row>
    <row r="821" spans="1:23">
      <c r="A821" t="s">
        <v>2696</v>
      </c>
      <c r="I821" t="s">
        <v>1746</v>
      </c>
      <c r="J821">
        <v>8.5999999999999993E-2</v>
      </c>
      <c r="K821" s="5" t="str">
        <f>RIGHTB(B821,1)</f>
        <v/>
      </c>
      <c r="L821" s="5" t="str">
        <f>RIGHTB(C821,1)</f>
        <v/>
      </c>
      <c r="M821" s="6" t="str">
        <f>IF(AND(K821="S",LEN(B821)&gt;4),-LEFT(B821,4),IF(AND(K821="S",LEN(B821)=4),-LEFT(B821,3),IF(AND(K821="N",LEN(B821)=4),LEFT(B821,3),LEFT(B821,4))))</f>
        <v/>
      </c>
      <c r="N821" s="6" t="b">
        <f>IF(AND(L821="W",LEN(C821)=6),-LEFT(C821,5), IF(AND(L821="W",LEN(C821)=5),-LEFT(C821,4), IF(AND(L821="W",LEN(C821)=4), -LEFT(C821,3), IF(AND(L821="E", LEN(C821)=6),LEFT(C821,5), IF(AND(L821="E",LEN(C821)=5), LEFT(C821,4), IF(AND(L821="E",LEN(C821)=4),LEFT(C821,3) ))))))</f>
        <v>0</v>
      </c>
      <c r="O821">
        <f>(F821^2+G821^2+H821^2)^0.5</f>
        <v>0</v>
      </c>
      <c r="P821" t="e">
        <f>ATAN((R821^2+S821^2)^0.5/T821)/$AB$1</f>
        <v>#VALUE!</v>
      </c>
      <c r="Q821" t="e">
        <f>ATAN2(R821,S821)/$AB$1+180</f>
        <v>#VALUE!</v>
      </c>
      <c r="R821" t="e">
        <f>-F821*SIN(M821*$AB$1)*COS(N821*$AB$1)-G821*SIN($AB$1*M821)*SIN($AB$1*N821)+H821*COS($AB$1*M821)</f>
        <v>#VALUE!</v>
      </c>
      <c r="S821">
        <f>-F821*SIN($AB$1*N821)+G821*COS($AB$1*N821)</f>
        <v>0</v>
      </c>
      <c r="T821" t="e">
        <f>-F821*COS($AB$1*M821)*COS(N821*$AB$1)-G821*COS($AB$1*M821)*SIN($AB$1*N821)-H821*SIN($AB$1*M821)</f>
        <v>#VALUE!</v>
      </c>
    </row>
    <row r="822" spans="1:23">
      <c r="A822" t="s">
        <v>2671</v>
      </c>
      <c r="B822" t="s">
        <v>1186</v>
      </c>
      <c r="C822" t="s">
        <v>1187</v>
      </c>
      <c r="I822" t="s">
        <v>1746</v>
      </c>
      <c r="J822">
        <v>8.5999999999999993E-2</v>
      </c>
      <c r="K822" s="5" t="str">
        <f>RIGHTB(B822,1)</f>
        <v>N</v>
      </c>
      <c r="L822" s="5" t="str">
        <f>RIGHTB(C822,1)</f>
        <v>E</v>
      </c>
      <c r="M822" s="6" t="str">
        <f>IF(AND(K822="S",LEN(B822)&gt;4),-LEFT(B822,4),IF(AND(K822="S",LEN(B822)=4),-LEFT(B822,3),IF(AND(K822="N",LEN(B822)=4),LEFT(B822,3),LEFT(B822,4))))</f>
        <v>34.6</v>
      </c>
      <c r="N822" s="6" t="str">
        <f>IF(AND(L822="W",LEN(C822)=6),-LEFT(C822,5), IF(AND(L822="W",LEN(C822)=5),-LEFT(C822,4), IF(AND(L822="W",LEN(C822)=4), -LEFT(C822,3), IF(AND(L822="E", LEN(C822)=6),LEFT(C822,5), IF(AND(L822="E",LEN(C822)=5), LEFT(C822,4), IF(AND(L822="E",LEN(C822)=4),LEFT(C822,3) ))))))</f>
        <v>23.6</v>
      </c>
      <c r="O822">
        <f>(F822^2+G822^2+H822^2)^0.5</f>
        <v>0</v>
      </c>
      <c r="P822" t="e">
        <f>ATAN((R822^2+S822^2)^0.5/T822)/$AB$1</f>
        <v>#DIV/0!</v>
      </c>
      <c r="Q822" t="e">
        <f>ATAN2(R822,S822)/$AB$1+180</f>
        <v>#DIV/0!</v>
      </c>
      <c r="R822">
        <f>-F822*SIN(M822*$AB$1)*COS(N822*$AB$1)-G822*SIN($AB$1*M822)*SIN($AB$1*N822)+H822*COS($AB$1*M822)</f>
        <v>0</v>
      </c>
      <c r="S822">
        <f>-F822*SIN($AB$1*N822)+G822*COS($AB$1*N822)</f>
        <v>0</v>
      </c>
      <c r="T822">
        <f>-F822*COS($AB$1*M822)*COS(N822*$AB$1)-G822*COS($AB$1*M822)*SIN($AB$1*N822)-H822*SIN($AB$1*M822)</f>
        <v>0</v>
      </c>
      <c r="W822">
        <f t="shared" ref="W822:W853" si="25">IF(O822&lt;&gt;0,1,0)</f>
        <v>0</v>
      </c>
    </row>
    <row r="823" spans="1:23">
      <c r="A823" t="s">
        <v>2664</v>
      </c>
      <c r="I823" t="s">
        <v>1746</v>
      </c>
      <c r="J823">
        <v>8.5999999999999993E-2</v>
      </c>
      <c r="K823" s="5" t="str">
        <f>RIGHTB(B823,1)</f>
        <v/>
      </c>
      <c r="L823" s="5" t="str">
        <f>RIGHTB(C823,1)</f>
        <v/>
      </c>
      <c r="M823" s="6" t="str">
        <f>IF(AND(K823="S",LEN(B823)&gt;4),-LEFT(B823,4),IF(AND(K823="S",LEN(B823)=4),-LEFT(B823,3),IF(AND(K823="N",LEN(B823)=4),LEFT(B823,3),LEFT(B823,4))))</f>
        <v/>
      </c>
      <c r="N823" s="6" t="b">
        <f>IF(AND(L823="W",LEN(C823)=6),-LEFT(C823,5), IF(AND(L823="W",LEN(C823)=5),-LEFT(C823,4), IF(AND(L823="W",LEN(C823)=4), -LEFT(C823,3), IF(AND(L823="E", LEN(C823)=6),LEFT(C823,5), IF(AND(L823="E",LEN(C823)=5), LEFT(C823,4), IF(AND(L823="E",LEN(C823)=4),LEFT(C823,3) ))))))</f>
        <v>0</v>
      </c>
      <c r="O823">
        <f>(F823^2+G823^2+H823^2)^0.5</f>
        <v>0</v>
      </c>
      <c r="P823" t="e">
        <f>ATAN((R823^2+S823^2)^0.5/T823)/$AB$1</f>
        <v>#VALUE!</v>
      </c>
      <c r="Q823" t="e">
        <f>ATAN2(R823,S823)/$AB$1+180</f>
        <v>#VALUE!</v>
      </c>
      <c r="R823" t="e">
        <f>-F823*SIN(M823*$AB$1)*COS(N823*$AB$1)-G823*SIN($AB$1*M823)*SIN($AB$1*N823)+H823*COS($AB$1*M823)</f>
        <v>#VALUE!</v>
      </c>
      <c r="S823">
        <f>-F823*SIN($AB$1*N823)+G823*COS($AB$1*N823)</f>
        <v>0</v>
      </c>
      <c r="T823" t="e">
        <f>-F823*COS($AB$1*M823)*COS(N823*$AB$1)-G823*COS($AB$1*M823)*SIN($AB$1*N823)-H823*SIN($AB$1*M823)</f>
        <v>#VALUE!</v>
      </c>
      <c r="W823">
        <f t="shared" si="25"/>
        <v>0</v>
      </c>
    </row>
    <row r="824" spans="1:23">
      <c r="A824" t="s">
        <v>2660</v>
      </c>
      <c r="B824" t="s">
        <v>1177</v>
      </c>
      <c r="C824" t="s">
        <v>1178</v>
      </c>
      <c r="I824" t="s">
        <v>1746</v>
      </c>
      <c r="J824">
        <v>8.5999999999999993E-2</v>
      </c>
      <c r="K824" s="5" t="str">
        <f>RIGHTB(B824,1)</f>
        <v>N</v>
      </c>
      <c r="L824" s="5" t="str">
        <f>RIGHTB(C824,1)</f>
        <v>E</v>
      </c>
      <c r="M824" s="6" t="str">
        <f>IF(AND(K824="S",LEN(B824)&gt;4),-LEFT(B824,4),IF(AND(K824="S",LEN(B824)=4),-LEFT(B824,3),IF(AND(K824="N",LEN(B824)=4),LEFT(B824,3),LEFT(B824,4))))</f>
        <v>7.9</v>
      </c>
      <c r="N824" s="6" t="str">
        <f>IF(AND(L824="W",LEN(C824)=6),-LEFT(C824,5), IF(AND(L824="W",LEN(C824)=5),-LEFT(C824,4), IF(AND(L824="W",LEN(C824)=4), -LEFT(C824,3), IF(AND(L824="E", LEN(C824)=6),LEFT(C824,5), IF(AND(L824="E",LEN(C824)=5), LEFT(C824,4), IF(AND(L824="E",LEN(C824)=4),LEFT(C824,3) ))))))</f>
        <v>85.8</v>
      </c>
      <c r="O824">
        <f>(F824^2+G824^2+H824^2)^0.5</f>
        <v>0</v>
      </c>
      <c r="P824" t="e">
        <f>ATAN((R824^2+S824^2)^0.5/T824)/$AB$1</f>
        <v>#DIV/0!</v>
      </c>
      <c r="Q824" t="e">
        <f>ATAN2(R824,S824)/$AB$1+180</f>
        <v>#DIV/0!</v>
      </c>
      <c r="R824">
        <f>-F824*SIN(M824*$AB$1)*COS(N824*$AB$1)-G824*SIN($AB$1*M824)*SIN($AB$1*N824)+H824*COS($AB$1*M824)</f>
        <v>0</v>
      </c>
      <c r="S824">
        <f>-F824*SIN($AB$1*N824)+G824*COS($AB$1*N824)</f>
        <v>0</v>
      </c>
      <c r="T824">
        <f>-F824*COS($AB$1*M824)*COS(N824*$AB$1)-G824*COS($AB$1*M824)*SIN($AB$1*N824)-H824*SIN($AB$1*M824)</f>
        <v>0</v>
      </c>
      <c r="W824">
        <f t="shared" si="25"/>
        <v>0</v>
      </c>
    </row>
    <row r="825" spans="1:23">
      <c r="A825" t="s">
        <v>2580</v>
      </c>
      <c r="I825" t="s">
        <v>1746</v>
      </c>
      <c r="J825">
        <v>8.5999999999999993E-2</v>
      </c>
      <c r="K825" s="5" t="str">
        <f>RIGHTB(B825,1)</f>
        <v/>
      </c>
      <c r="L825" s="5" t="str">
        <f>RIGHTB(C825,1)</f>
        <v/>
      </c>
      <c r="M825" s="6" t="str">
        <f>IF(AND(K825="S",LEN(B825)&gt;4),-LEFT(B825,4),IF(AND(K825="S",LEN(B825)=4),-LEFT(B825,3),IF(AND(K825="N",LEN(B825)=4),LEFT(B825,3),LEFT(B825,4))))</f>
        <v/>
      </c>
      <c r="N825" s="6" t="b">
        <f>IF(AND(L825="W",LEN(C825)=6),-LEFT(C825,5), IF(AND(L825="W",LEN(C825)=5),-LEFT(C825,4), IF(AND(L825="W",LEN(C825)=4), -LEFT(C825,3), IF(AND(L825="E", LEN(C825)=6),LEFT(C825,5), IF(AND(L825="E",LEN(C825)=5), LEFT(C825,4), IF(AND(L825="E",LEN(C825)=4),LEFT(C825,3) ))))))</f>
        <v>0</v>
      </c>
      <c r="O825">
        <f>(F825^2+G825^2+H825^2)^0.5</f>
        <v>0</v>
      </c>
      <c r="P825" t="e">
        <f>ATAN((R825^2+S825^2)^0.5/T825)/$AB$1</f>
        <v>#VALUE!</v>
      </c>
      <c r="Q825" t="e">
        <f>ATAN2(R825,S825)/$AB$1+180</f>
        <v>#VALUE!</v>
      </c>
      <c r="R825" t="e">
        <f>-F825*SIN(M825*$AB$1)*COS(N825*$AB$1)-G825*SIN($AB$1*M825)*SIN($AB$1*N825)+H825*COS($AB$1*M825)</f>
        <v>#VALUE!</v>
      </c>
      <c r="S825">
        <f>-F825*SIN($AB$1*N825)+G825*COS($AB$1*N825)</f>
        <v>0</v>
      </c>
      <c r="T825" t="e">
        <f>-F825*COS($AB$1*M825)*COS(N825*$AB$1)-G825*COS($AB$1*M825)*SIN($AB$1*N825)-H825*SIN($AB$1*M825)</f>
        <v>#VALUE!</v>
      </c>
      <c r="W825">
        <f t="shared" si="25"/>
        <v>0</v>
      </c>
    </row>
    <row r="826" spans="1:23">
      <c r="A826" t="s">
        <v>2465</v>
      </c>
      <c r="B826" t="s">
        <v>1033</v>
      </c>
      <c r="C826" t="s">
        <v>1034</v>
      </c>
      <c r="D826">
        <v>46</v>
      </c>
      <c r="I826" t="s">
        <v>1746</v>
      </c>
      <c r="J826">
        <v>8.5999999999999993E-2</v>
      </c>
      <c r="K826" s="5" t="str">
        <f>RIGHTB(B826,1)</f>
        <v>S</v>
      </c>
      <c r="L826" s="5" t="str">
        <f>RIGHTB(C826,1)</f>
        <v>E</v>
      </c>
      <c r="M826" s="6">
        <f>IF(AND(K826="S",LEN(B826)&gt;4),-LEFT(B826,4),IF(AND(K826="S",LEN(B826)=4),-LEFT(B826,3),IF(AND(K826="N",LEN(B826)=4),LEFT(B826,3),LEFT(B826,4))))</f>
        <v>-7.6</v>
      </c>
      <c r="N826" s="6" t="str">
        <f>IF(AND(L826="W",LEN(C826)=6),-LEFT(C826,5), IF(AND(L826="W",LEN(C826)=5),-LEFT(C826,4), IF(AND(L826="W",LEN(C826)=4), -LEFT(C826,3), IF(AND(L826="E", LEN(C826)=6),LEFT(C826,5), IF(AND(L826="E",LEN(C826)=5), LEFT(C826,4), IF(AND(L826="E",LEN(C826)=4),LEFT(C826,3) ))))))</f>
        <v>155.1</v>
      </c>
      <c r="O826">
        <f>(F826^2+G826^2+H826^2)^0.5</f>
        <v>0</v>
      </c>
      <c r="P826" t="e">
        <f>ATAN((R826^2+S826^2)^0.5/T826)/$AB$1</f>
        <v>#DIV/0!</v>
      </c>
      <c r="Q826" t="e">
        <f>ATAN2(R826,S826)/$AB$1+180</f>
        <v>#DIV/0!</v>
      </c>
      <c r="R826">
        <f>-F826*SIN(M826*$AB$1)*COS(N826*$AB$1)-G826*SIN($AB$1*M826)*SIN($AB$1*N826)+H826*COS($AB$1*M826)</f>
        <v>0</v>
      </c>
      <c r="S826">
        <f>-F826*SIN($AB$1*N826)+G826*COS($AB$1*N826)</f>
        <v>0</v>
      </c>
      <c r="T826">
        <f>-F826*COS($AB$1*M826)*COS(N826*$AB$1)-G826*COS($AB$1*M826)*SIN($AB$1*N826)-H826*SIN($AB$1*M826)</f>
        <v>0</v>
      </c>
      <c r="W826">
        <f t="shared" si="25"/>
        <v>0</v>
      </c>
    </row>
    <row r="827" spans="1:23">
      <c r="A827" t="s">
        <v>2316</v>
      </c>
      <c r="I827" t="s">
        <v>1746</v>
      </c>
      <c r="J827">
        <v>8.5999999999999993E-2</v>
      </c>
      <c r="K827" s="5" t="str">
        <f>RIGHTB(B827,1)</f>
        <v/>
      </c>
      <c r="L827" s="5" t="str">
        <f>RIGHTB(C827,1)</f>
        <v/>
      </c>
      <c r="M827" s="6" t="str">
        <f>IF(AND(K827="S",LEN(B827)&gt;4),-LEFT(B827,4),IF(AND(K827="S",LEN(B827)=4),-LEFT(B827,3),IF(AND(K827="N",LEN(B827)=4),LEFT(B827,3),LEFT(B827,4))))</f>
        <v/>
      </c>
      <c r="N827" s="6" t="b">
        <f>IF(AND(L827="W",LEN(C827)=6),-LEFT(C827,5), IF(AND(L827="W",LEN(C827)=5),-LEFT(C827,4), IF(AND(L827="W",LEN(C827)=4), -LEFT(C827,3), IF(AND(L827="E", LEN(C827)=6),LEFT(C827,5), IF(AND(L827="E",LEN(C827)=5), LEFT(C827,4), IF(AND(L827="E",LEN(C827)=4),LEFT(C827,3) ))))))</f>
        <v>0</v>
      </c>
      <c r="O827">
        <f>(F827^2+G827^2+H827^2)^0.5</f>
        <v>0</v>
      </c>
      <c r="P827" t="e">
        <f>ATAN((R827^2+S827^2)^0.5/T827)/$AB$1</f>
        <v>#VALUE!</v>
      </c>
      <c r="Q827" t="e">
        <f>ATAN2(R827,S827)/$AB$1+180</f>
        <v>#VALUE!</v>
      </c>
      <c r="R827" t="e">
        <f>-F827*SIN(M827*$AB$1)*COS(N827*$AB$1)-G827*SIN($AB$1*M827)*SIN($AB$1*N827)+H827*COS($AB$1*M827)</f>
        <v>#VALUE!</v>
      </c>
      <c r="S827">
        <f>-F827*SIN($AB$1*N827)+G827*COS($AB$1*N827)</f>
        <v>0</v>
      </c>
      <c r="T827" t="e">
        <f>-F827*COS($AB$1*M827)*COS(N827*$AB$1)-G827*COS($AB$1*M827)*SIN($AB$1*N827)-H827*SIN($AB$1*M827)</f>
        <v>#VALUE!</v>
      </c>
      <c r="W827">
        <f t="shared" si="25"/>
        <v>0</v>
      </c>
    </row>
    <row r="828" spans="1:23">
      <c r="A828" t="s">
        <v>2205</v>
      </c>
      <c r="B828" t="s">
        <v>262</v>
      </c>
      <c r="C828" t="s">
        <v>263</v>
      </c>
      <c r="I828" t="s">
        <v>1746</v>
      </c>
      <c r="J828">
        <v>8.5999999999999993E-2</v>
      </c>
      <c r="K828" s="5" t="str">
        <f>RIGHTB(B828,1)</f>
        <v>N</v>
      </c>
      <c r="L828" s="5" t="str">
        <f>RIGHTB(C828,1)</f>
        <v>W</v>
      </c>
      <c r="M828" s="6" t="str">
        <f>IF(AND(K828="S",LEN(B828)&gt;4),-LEFT(B828,4),IF(AND(K828="S",LEN(B828)=4),-LEFT(B828,3),IF(AND(K828="N",LEN(B828)=4),LEFT(B828,3),LEFT(B828,4))))</f>
        <v>60.9</v>
      </c>
      <c r="N828" s="6">
        <f>IF(AND(L828="W",LEN(C828)=6),-LEFT(C828,5), IF(AND(L828="W",LEN(C828)=5),-LEFT(C828,4), IF(AND(L828="W",LEN(C828)=4), -LEFT(C828,3), IF(AND(L828="E", LEN(C828)=6),LEFT(C828,5), IF(AND(L828="E",LEN(C828)=5), LEFT(C828,4), IF(AND(L828="E",LEN(C828)=4),LEFT(C828,3) ))))))</f>
        <v>-178.1</v>
      </c>
      <c r="O828">
        <f>(F828^2+G828^2+H828^2)^0.5</f>
        <v>0</v>
      </c>
      <c r="P828" t="e">
        <f>ATAN((R828^2+S828^2)^0.5/T828)/$AB$1</f>
        <v>#DIV/0!</v>
      </c>
      <c r="Q828" t="e">
        <f>ATAN2(R828,S828)/$AB$1+180</f>
        <v>#DIV/0!</v>
      </c>
      <c r="R828">
        <f>-F828*SIN(M828*$AB$1)*COS(N828*$AB$1)-G828*SIN($AB$1*M828)*SIN($AB$1*N828)+H828*COS($AB$1*M828)</f>
        <v>0</v>
      </c>
      <c r="S828">
        <f>-F828*SIN($AB$1*N828)+G828*COS($AB$1*N828)</f>
        <v>0</v>
      </c>
      <c r="T828">
        <f>-F828*COS($AB$1*M828)*COS(N828*$AB$1)-G828*COS($AB$1*M828)*SIN($AB$1*N828)-H828*SIN($AB$1*M828)</f>
        <v>0</v>
      </c>
      <c r="W828">
        <f t="shared" si="25"/>
        <v>0</v>
      </c>
    </row>
    <row r="829" spans="1:23">
      <c r="A829" t="s">
        <v>2171</v>
      </c>
      <c r="I829" t="s">
        <v>1746</v>
      </c>
      <c r="J829">
        <v>8.5999999999999993E-2</v>
      </c>
      <c r="K829" s="5" t="str">
        <f>RIGHTB(B829,1)</f>
        <v/>
      </c>
      <c r="L829" s="5" t="str">
        <f>RIGHTB(C829,1)</f>
        <v/>
      </c>
      <c r="M829" s="6" t="str">
        <f>IF(AND(K829="S",LEN(B829)&gt;4),-LEFT(B829,4),IF(AND(K829="S",LEN(B829)=4),-LEFT(B829,3),IF(AND(K829="N",LEN(B829)=4),LEFT(B829,3),LEFT(B829,4))))</f>
        <v/>
      </c>
      <c r="N829" s="6" t="b">
        <f>IF(AND(L829="W",LEN(C829)=6),-LEFT(C829,5), IF(AND(L829="W",LEN(C829)=5),-LEFT(C829,4), IF(AND(L829="W",LEN(C829)=4), -LEFT(C829,3), IF(AND(L829="E", LEN(C829)=6),LEFT(C829,5), IF(AND(L829="E",LEN(C829)=5), LEFT(C829,4), IF(AND(L829="E",LEN(C829)=4),LEFT(C829,3) ))))))</f>
        <v>0</v>
      </c>
      <c r="O829">
        <f>(F829^2+G829^2+H829^2)^0.5</f>
        <v>0</v>
      </c>
      <c r="P829" t="e">
        <f>ATAN((R829^2+S829^2)^0.5/T829)/$AB$1</f>
        <v>#VALUE!</v>
      </c>
      <c r="Q829" t="e">
        <f>ATAN2(R829,S829)/$AB$1+180</f>
        <v>#VALUE!</v>
      </c>
      <c r="R829" t="e">
        <f>-F829*SIN(M829*$AB$1)*COS(N829*$AB$1)-G829*SIN($AB$1*M829)*SIN($AB$1*N829)+H829*COS($AB$1*M829)</f>
        <v>#VALUE!</v>
      </c>
      <c r="S829">
        <f>-F829*SIN($AB$1*N829)+G829*COS($AB$1*N829)</f>
        <v>0</v>
      </c>
      <c r="T829" t="e">
        <f>-F829*COS($AB$1*M829)*COS(N829*$AB$1)-G829*COS($AB$1*M829)*SIN($AB$1*N829)-H829*SIN($AB$1*M829)</f>
        <v>#VALUE!</v>
      </c>
      <c r="W829">
        <f t="shared" si="25"/>
        <v>0</v>
      </c>
    </row>
    <row r="830" spans="1:23">
      <c r="A830" t="s">
        <v>2170</v>
      </c>
      <c r="I830" t="s">
        <v>1746</v>
      </c>
      <c r="J830">
        <v>8.5999999999999993E-2</v>
      </c>
      <c r="K830" s="5" t="str">
        <f>RIGHTB(B830,1)</f>
        <v/>
      </c>
      <c r="L830" s="5" t="str">
        <f>RIGHTB(C830,1)</f>
        <v/>
      </c>
      <c r="M830" s="6" t="str">
        <f>IF(AND(K830="S",LEN(B830)&gt;4),-LEFT(B830,4),IF(AND(K830="S",LEN(B830)=4),-LEFT(B830,3),IF(AND(K830="N",LEN(B830)=4),LEFT(B830,3),LEFT(B830,4))))</f>
        <v/>
      </c>
      <c r="N830" s="6" t="b">
        <f>IF(AND(L830="W",LEN(C830)=6),-LEFT(C830,5), IF(AND(L830="W",LEN(C830)=5),-LEFT(C830,4), IF(AND(L830="W",LEN(C830)=4), -LEFT(C830,3), IF(AND(L830="E", LEN(C830)=6),LEFT(C830,5), IF(AND(L830="E",LEN(C830)=5), LEFT(C830,4), IF(AND(L830="E",LEN(C830)=4),LEFT(C830,3) ))))))</f>
        <v>0</v>
      </c>
      <c r="O830">
        <f>(F830^2+G830^2+H830^2)^0.5</f>
        <v>0</v>
      </c>
      <c r="P830" t="e">
        <f>ATAN((R830^2+S830^2)^0.5/T830)/$AB$1</f>
        <v>#VALUE!</v>
      </c>
      <c r="Q830" t="e">
        <f>ATAN2(R830,S830)/$AB$1+180</f>
        <v>#VALUE!</v>
      </c>
      <c r="R830" t="e">
        <f>-F830*SIN(M830*$AB$1)*COS(N830*$AB$1)-G830*SIN($AB$1*M830)*SIN($AB$1*N830)+H830*COS($AB$1*M830)</f>
        <v>#VALUE!</v>
      </c>
      <c r="S830">
        <f>-F830*SIN($AB$1*N830)+G830*COS($AB$1*N830)</f>
        <v>0</v>
      </c>
      <c r="T830" t="e">
        <f>-F830*COS($AB$1*M830)*COS(N830*$AB$1)-G830*COS($AB$1*M830)*SIN($AB$1*N830)-H830*SIN($AB$1*M830)</f>
        <v>#VALUE!</v>
      </c>
      <c r="W830">
        <f t="shared" si="25"/>
        <v>0</v>
      </c>
    </row>
    <row r="831" spans="1:23">
      <c r="A831" t="s">
        <v>2165</v>
      </c>
      <c r="B831" t="s">
        <v>212</v>
      </c>
      <c r="C831" t="s">
        <v>213</v>
      </c>
      <c r="D831">
        <v>40.5</v>
      </c>
      <c r="I831" t="s">
        <v>1746</v>
      </c>
      <c r="J831">
        <v>8.5999999999999993E-2</v>
      </c>
      <c r="K831" s="5" t="str">
        <f>RIGHTB(B831,1)</f>
        <v>N</v>
      </c>
      <c r="L831" s="5" t="str">
        <f>RIGHTB(C831,1)</f>
        <v>W</v>
      </c>
      <c r="M831" s="6" t="str">
        <f>IF(AND(K831="S",LEN(B831)&gt;4),-LEFT(B831,4),IF(AND(K831="S",LEN(B831)=4),-LEFT(B831,3),IF(AND(K831="N",LEN(B831)=4),LEFT(B831,3),LEFT(B831,4))))</f>
        <v>67.3</v>
      </c>
      <c r="N831" s="6">
        <f>IF(AND(L831="W",LEN(C831)=6),-LEFT(C831,5), IF(AND(L831="W",LEN(C831)=5),-LEFT(C831,4), IF(AND(L831="W",LEN(C831)=4), -LEFT(C831,3), IF(AND(L831="E", LEN(C831)=6),LEFT(C831,5), IF(AND(L831="E",LEN(C831)=5), LEFT(C831,4), IF(AND(L831="E",LEN(C831)=4),LEFT(C831,3) ))))))</f>
        <v>-21.4</v>
      </c>
      <c r="O831">
        <f>(F831^2+G831^2+H831^2)^0.5</f>
        <v>0</v>
      </c>
      <c r="P831" t="e">
        <f>ATAN((R831^2+S831^2)^0.5/T831)/$AB$1</f>
        <v>#DIV/0!</v>
      </c>
      <c r="Q831" t="e">
        <f>ATAN2(R831,S831)/$AB$1+180</f>
        <v>#DIV/0!</v>
      </c>
      <c r="R831">
        <f>-F831*SIN(M831*$AB$1)*COS(N831*$AB$1)-G831*SIN($AB$1*M831)*SIN($AB$1*N831)+H831*COS($AB$1*M831)</f>
        <v>0</v>
      </c>
      <c r="S831">
        <f>-F831*SIN($AB$1*N831)+G831*COS($AB$1*N831)</f>
        <v>0</v>
      </c>
      <c r="T831">
        <f>-F831*COS($AB$1*M831)*COS(N831*$AB$1)-G831*COS($AB$1*M831)*SIN($AB$1*N831)-H831*SIN($AB$1*M831)</f>
        <v>0</v>
      </c>
      <c r="W831">
        <f t="shared" si="25"/>
        <v>0</v>
      </c>
    </row>
    <row r="832" spans="1:23">
      <c r="A832" t="s">
        <v>2127</v>
      </c>
      <c r="I832" t="s">
        <v>1746</v>
      </c>
      <c r="J832">
        <v>8.5999999999999993E-2</v>
      </c>
      <c r="K832" s="5" t="str">
        <f>RIGHTB(B832,1)</f>
        <v/>
      </c>
      <c r="L832" s="5" t="str">
        <f>RIGHTB(C832,1)</f>
        <v/>
      </c>
      <c r="M832" s="6" t="str">
        <f>IF(AND(K832="S",LEN(B832)&gt;4),-LEFT(B832,4),IF(AND(K832="S",LEN(B832)=4),-LEFT(B832,3),IF(AND(K832="N",LEN(B832)=4),LEFT(B832,3),LEFT(B832,4))))</f>
        <v/>
      </c>
      <c r="N832" s="6" t="b">
        <f>IF(AND(L832="W",LEN(C832)=6),-LEFT(C832,5), IF(AND(L832="W",LEN(C832)=5),-LEFT(C832,4), IF(AND(L832="W",LEN(C832)=4), -LEFT(C832,3), IF(AND(L832="E", LEN(C832)=6),LEFT(C832,5), IF(AND(L832="E",LEN(C832)=5), LEFT(C832,4), IF(AND(L832="E",LEN(C832)=4),LEFT(C832,3) ))))))</f>
        <v>0</v>
      </c>
      <c r="O832">
        <f>(F832^2+G832^2+H832^2)^0.5</f>
        <v>0</v>
      </c>
      <c r="P832" t="e">
        <f>ATAN((R832^2+S832^2)^0.5/T832)/$AB$1</f>
        <v>#VALUE!</v>
      </c>
      <c r="Q832" t="e">
        <f>ATAN2(R832,S832)/$AB$1+180</f>
        <v>#VALUE!</v>
      </c>
      <c r="R832" t="e">
        <f>-F832*SIN(M832*$AB$1)*COS(N832*$AB$1)-G832*SIN($AB$1*M832)*SIN($AB$1*N832)+H832*COS($AB$1*M832)</f>
        <v>#VALUE!</v>
      </c>
      <c r="S832">
        <f>-F832*SIN($AB$1*N832)+G832*COS($AB$1*N832)</f>
        <v>0</v>
      </c>
      <c r="T832" t="e">
        <f>-F832*COS($AB$1*M832)*COS(N832*$AB$1)-G832*COS($AB$1*M832)*SIN($AB$1*N832)-H832*SIN($AB$1*M832)</f>
        <v>#VALUE!</v>
      </c>
      <c r="W832">
        <f t="shared" si="25"/>
        <v>0</v>
      </c>
    </row>
    <row r="833" spans="1:23">
      <c r="A833" t="s">
        <v>1570</v>
      </c>
      <c r="B833" t="s">
        <v>555</v>
      </c>
      <c r="C833" t="s">
        <v>556</v>
      </c>
      <c r="D833">
        <v>35.4</v>
      </c>
      <c r="E833">
        <v>16.7</v>
      </c>
      <c r="F833">
        <v>-5.7</v>
      </c>
      <c r="G833">
        <v>-10.7</v>
      </c>
      <c r="H833">
        <v>-11.5</v>
      </c>
      <c r="I833" t="s">
        <v>1746</v>
      </c>
      <c r="J833">
        <v>8.5999999999999993E-2</v>
      </c>
      <c r="K833" s="5" t="str">
        <f>RIGHTB(B833,1)</f>
        <v>N</v>
      </c>
      <c r="L833" s="5" t="str">
        <f>RIGHTB(C833,1)</f>
        <v>E</v>
      </c>
      <c r="M833" s="6" t="str">
        <f>IF(AND(K833="S",LEN(B833)&gt;4),-LEFT(B833,4),IF(AND(K833="S",LEN(B833)=4),-LEFT(B833,3),IF(AND(K833="N",LEN(B833)=4),LEFT(B833,3),LEFT(B833,4))))</f>
        <v>28.8</v>
      </c>
      <c r="N833" s="6" t="str">
        <f>IF(AND(L833="W",LEN(C833)=6),-LEFT(C833,5), IF(AND(L833="W",LEN(C833)=5),-LEFT(C833,4), IF(AND(L833="W",LEN(C833)=4), -LEFT(C833,3), IF(AND(L833="E", LEN(C833)=6),LEFT(C833,5), IF(AND(L833="E",LEN(C833)=5), LEFT(C833,4), IF(AND(L833="E",LEN(C833)=4),LEFT(C833,3) ))))))</f>
        <v>44.6</v>
      </c>
      <c r="O833">
        <f>(F833^2+G833^2+H833^2)^0.5</f>
        <v>16.71017654006085</v>
      </c>
      <c r="P833">
        <f>ATAN((R833^2+S833^2)^0.5/T833)/$AB$1</f>
        <v>20.219440007973876</v>
      </c>
      <c r="Q833">
        <f>ATAN2(R833,S833)/$AB$1+180</f>
        <v>38.769101942364387</v>
      </c>
      <c r="R833">
        <f>-F833*SIN(M833*$AB$1)*COS(N833*$AB$1)-G833*SIN($AB$1*M833)*SIN($AB$1*N833)+H833*COS($AB$1*M833)</f>
        <v>-4.5028726878434124</v>
      </c>
      <c r="S833">
        <f>-F833*SIN($AB$1*N833)+G833*COS($AB$1*N833)</f>
        <v>-3.6164062902886887</v>
      </c>
      <c r="T833">
        <f>-F833*COS($AB$1*M833)*COS(N833*$AB$1)-G833*COS($AB$1*M833)*SIN($AB$1*N833)-H833*SIN($AB$1*M833)</f>
        <v>15.680425475752699</v>
      </c>
      <c r="W833">
        <f t="shared" si="25"/>
        <v>1</v>
      </c>
    </row>
    <row r="834" spans="1:23">
      <c r="A834" t="s">
        <v>1879</v>
      </c>
      <c r="B834" t="s">
        <v>663</v>
      </c>
      <c r="C834" t="s">
        <v>664</v>
      </c>
      <c r="D834">
        <v>33</v>
      </c>
      <c r="E834">
        <v>16.100000000000001</v>
      </c>
      <c r="F834">
        <v>9.8000000000000007</v>
      </c>
      <c r="G834">
        <v>-9.6</v>
      </c>
      <c r="H834">
        <v>-8.4</v>
      </c>
      <c r="I834" t="s">
        <v>1746</v>
      </c>
      <c r="J834">
        <v>8.5999999999999993E-2</v>
      </c>
      <c r="K834" s="5" t="str">
        <f>RIGHTB(B834,1)</f>
        <v>S</v>
      </c>
      <c r="L834" s="5" t="str">
        <f>RIGHTB(C834,1)</f>
        <v>E</v>
      </c>
      <c r="M834" s="6">
        <f>IF(AND(K834="S",LEN(B834)&gt;4),-LEFT(B834,4),IF(AND(K834="S",LEN(B834)=4),-LEFT(B834,3),IF(AND(K834="N",LEN(B834)=4),LEFT(B834,3),LEFT(B834,4))))</f>
        <v>-1.7</v>
      </c>
      <c r="N834" s="6" t="str">
        <f>IF(AND(L834="W",LEN(C834)=6),-LEFT(C834,5), IF(AND(L834="W",LEN(C834)=5),-LEFT(C834,4), IF(AND(L834="W",LEN(C834)=4), -LEFT(C834,3), IF(AND(L834="E", LEN(C834)=6),LEFT(C834,5), IF(AND(L834="E",LEN(C834)=5), LEFT(C834,4), IF(AND(L834="E",LEN(C834)=4),LEFT(C834,3) ))))))</f>
        <v>141.4</v>
      </c>
      <c r="O834">
        <f>(F834^2+G834^2+H834^2)^0.5</f>
        <v>16.086018774078315</v>
      </c>
      <c r="P834">
        <f>ATAN((R834^2+S834^2)^0.5/T834)/$AB$1</f>
        <v>33.635033180667001</v>
      </c>
      <c r="Q834">
        <f>ATAN2(R834,S834)/$AB$1+180</f>
        <v>351.03426767375925</v>
      </c>
      <c r="R834">
        <f>-F834*SIN(M834*$AB$1)*COS(N834*$AB$1)-G834*SIN($AB$1*M834)*SIN($AB$1*N834)+H834*COS($AB$1*M834)</f>
        <v>-8.8011920186975257</v>
      </c>
      <c r="S834">
        <f>-F834*SIN($AB$1*N834)+G834*COS($AB$1*N834)</f>
        <v>1.3885764865059702</v>
      </c>
      <c r="T834">
        <f>-F834*COS($AB$1*M834)*COS(N834*$AB$1)-G834*COS($AB$1*M834)*SIN($AB$1*N834)-H834*SIN($AB$1*M834)</f>
        <v>13.392941215100503</v>
      </c>
      <c r="W834">
        <f t="shared" si="25"/>
        <v>1</v>
      </c>
    </row>
    <row r="835" spans="1:23">
      <c r="A835" t="s">
        <v>1501</v>
      </c>
      <c r="B835" t="s">
        <v>660</v>
      </c>
      <c r="C835" t="s">
        <v>16</v>
      </c>
      <c r="D835">
        <v>35</v>
      </c>
      <c r="E835">
        <v>23</v>
      </c>
      <c r="F835">
        <v>7</v>
      </c>
      <c r="G835">
        <v>-18.3</v>
      </c>
      <c r="H835">
        <v>-12</v>
      </c>
      <c r="I835" t="s">
        <v>1746</v>
      </c>
      <c r="J835">
        <v>8.5999999999999993E-2</v>
      </c>
      <c r="K835" s="5" t="str">
        <f>RIGHTB(B835,1)</f>
        <v>S</v>
      </c>
      <c r="L835" s="5" t="str">
        <f>RIGHTB(C835,1)</f>
        <v>E</v>
      </c>
      <c r="M835" s="6">
        <f>IF(AND(K835="S",LEN(B835)&gt;4),-LEFT(B835,4),IF(AND(K835="S",LEN(B835)=4),-LEFT(B835,3),IF(AND(K835="N",LEN(B835)=4),LEFT(B835,3),LEFT(B835,4))))</f>
        <v>-6.8</v>
      </c>
      <c r="N835" s="6" t="str">
        <f>IF(AND(L835="W",LEN(C835)=6),-LEFT(C835,5), IF(AND(L835="W",LEN(C835)=5),-LEFT(C835,4), IF(AND(L835="W",LEN(C835)=4), -LEFT(C835,3), IF(AND(L835="E", LEN(C835)=6),LEFT(C835,5), IF(AND(L835="E",LEN(C835)=5), LEFT(C835,4), IF(AND(L835="E",LEN(C835)=4),LEFT(C835,3) ))))))</f>
        <v>119.1</v>
      </c>
      <c r="O835">
        <f>(F835^2+G835^2+H835^2)^0.5</f>
        <v>22.975856893704751</v>
      </c>
      <c r="P835">
        <f>ATAN((R835^2+S835^2)^0.5/T835)/$AB$1</f>
        <v>39.073219547051202</v>
      </c>
      <c r="Q835">
        <f>ATAN2(R835,S835)/$AB$1+180</f>
        <v>348.91841518023614</v>
      </c>
      <c r="R835">
        <f>-F835*SIN(M835*$AB$1)*COS(N835*$AB$1)-G835*SIN($AB$1*M835)*SIN($AB$1*N835)+H835*COS($AB$1*M835)</f>
        <v>-14.211957574469546</v>
      </c>
      <c r="S835">
        <f>-F835*SIN($AB$1*N835)+G835*COS($AB$1*N835)</f>
        <v>2.7835318993493328</v>
      </c>
      <c r="T835">
        <f>-F835*COS($AB$1*M835)*COS(N835*$AB$1)-G835*COS($AB$1*M835)*SIN($AB$1*N835)-H835*SIN($AB$1*M835)</f>
        <v>17.837102120770133</v>
      </c>
      <c r="W835">
        <f t="shared" si="25"/>
        <v>1</v>
      </c>
    </row>
    <row r="836" spans="1:23">
      <c r="A836" s="41" t="s">
        <v>2809</v>
      </c>
      <c r="B836" s="41" t="s">
        <v>2810</v>
      </c>
      <c r="C836" s="41" t="s">
        <v>2811</v>
      </c>
      <c r="D836" s="41">
        <v>14</v>
      </c>
      <c r="E836" s="41">
        <v>21.9</v>
      </c>
      <c r="F836" s="41">
        <v>18.399999999999999</v>
      </c>
      <c r="G836" s="41">
        <v>-11.4</v>
      </c>
      <c r="H836" s="41">
        <v>-3.5</v>
      </c>
      <c r="I836" s="41" t="s">
        <v>1746</v>
      </c>
      <c r="J836" s="41">
        <v>8.5999999999999993E-2</v>
      </c>
      <c r="K836" s="5" t="str">
        <f>RIGHTB(B836,1)</f>
        <v>N</v>
      </c>
      <c r="L836" s="5" t="str">
        <f>RIGHTB(C836,1)</f>
        <v>E</v>
      </c>
      <c r="M836" s="6" t="str">
        <f>IF(AND(K836="S",LEN(B836)&gt;4),-LEFT(B836,4),IF(AND(K836="S",LEN(B836)=4),-LEFT(B836,3),IF(AND(K836="N",LEN(B836)=4),LEFT(B836,3),LEFT(B836,4))))</f>
        <v>20.0</v>
      </c>
      <c r="N836" s="6" t="str">
        <f>IF(AND(L836="W",LEN(C836)=6),-LEFT(C836,5), IF(AND(L836="W",LEN(C836)=5),-LEFT(C836,4), IF(AND(L836="W",LEN(C836)=4), -LEFT(C836,3), IF(AND(L836="E", LEN(C836)=6),LEFT(C836,5), IF(AND(L836="E",LEN(C836)=5), LEFT(C836,4), IF(AND(L836="E",LEN(C836)=4),LEFT(C836,3) ))))))</f>
        <v>165.9</v>
      </c>
      <c r="O836">
        <f>(F836^2+G836^2+H836^2)^0.5</f>
        <v>21.926468023829099</v>
      </c>
      <c r="P836">
        <f>ATAN((R836^2+S836^2)^0.5/T836)/$AB$1</f>
        <v>20.212263150881082</v>
      </c>
      <c r="Q836">
        <f>ATAN2(R836,S836)/$AB$1+180</f>
        <v>240.20309392259557</v>
      </c>
      <c r="R836">
        <f>-F836*SIN(M836*$AB$1)*COS(N836*$AB$1)-G836*SIN($AB$1*M836)*SIN($AB$1*N836)+H836*COS($AB$1*M836)</f>
        <v>3.7645080658742804</v>
      </c>
      <c r="S836">
        <f>-F836*SIN($AB$1*N836)+G836*COS($AB$1*N836)</f>
        <v>6.5740247556765636</v>
      </c>
      <c r="T836">
        <f>-F836*COS($AB$1*M836)*COS(N836*$AB$1)-G836*COS($AB$1*M836)*SIN($AB$1*N836)-H836*SIN($AB$1*M836)</f>
        <v>20.57621630751677</v>
      </c>
      <c r="W836">
        <f t="shared" si="25"/>
        <v>1</v>
      </c>
    </row>
    <row r="837" spans="1:23">
      <c r="A837" t="s">
        <v>2684</v>
      </c>
      <c r="B837" t="s">
        <v>1196</v>
      </c>
      <c r="C837" t="s">
        <v>1197</v>
      </c>
      <c r="I837" t="s">
        <v>1762</v>
      </c>
      <c r="J837">
        <v>8.2000000000000003E-2</v>
      </c>
      <c r="K837" s="5" t="str">
        <f>RIGHTB(B837,1)</f>
        <v>S</v>
      </c>
      <c r="L837" s="5" t="str">
        <f>RIGHTB(C837,1)</f>
        <v>E</v>
      </c>
      <c r="M837" s="6">
        <f>IF(AND(K837="S",LEN(B837)&gt;4),-LEFT(B837,4),IF(AND(K837="S",LEN(B837)=4),-LEFT(B837,3),IF(AND(K837="N",LEN(B837)=4),LEFT(B837,3),LEFT(B837,4))))</f>
        <v>-38.1</v>
      </c>
      <c r="N837" s="6" t="str">
        <f>IF(AND(L837="W",LEN(C837)=6),-LEFT(C837,5), IF(AND(L837="W",LEN(C837)=5),-LEFT(C837,4), IF(AND(L837="W",LEN(C837)=4), -LEFT(C837,3), IF(AND(L837="E", LEN(C837)=6),LEFT(C837,5), IF(AND(L837="E",LEN(C837)=5), LEFT(C837,4), IF(AND(L837="E",LEN(C837)=4),LEFT(C837,3) ))))))</f>
        <v>63.9</v>
      </c>
      <c r="O837">
        <f>(F837^2+G837^2+H837^2)^0.5</f>
        <v>0</v>
      </c>
      <c r="P837" t="e">
        <f>ATAN((R837^2+S837^2)^0.5/T837)/$AB$1</f>
        <v>#DIV/0!</v>
      </c>
      <c r="Q837" t="e">
        <f>ATAN2(R837,S837)/$AB$1+180</f>
        <v>#DIV/0!</v>
      </c>
      <c r="R837">
        <f>-F837*SIN(M837*$AB$1)*COS(N837*$AB$1)-G837*SIN($AB$1*M837)*SIN($AB$1*N837)+H837*COS($AB$1*M837)</f>
        <v>0</v>
      </c>
      <c r="S837">
        <f>-F837*SIN($AB$1*N837)+G837*COS($AB$1*N837)</f>
        <v>0</v>
      </c>
      <c r="T837">
        <f>-F837*COS($AB$1*M837)*COS(N837*$AB$1)-G837*COS($AB$1*M837)*SIN($AB$1*N837)-H837*SIN($AB$1*M837)</f>
        <v>0</v>
      </c>
      <c r="W837">
        <f t="shared" si="25"/>
        <v>0</v>
      </c>
    </row>
    <row r="838" spans="1:23">
      <c r="A838" t="s">
        <v>2673</v>
      </c>
      <c r="I838" t="s">
        <v>1762</v>
      </c>
      <c r="J838">
        <v>8.2000000000000003E-2</v>
      </c>
      <c r="K838" s="5" t="str">
        <f>RIGHTB(B838,1)</f>
        <v/>
      </c>
      <c r="L838" s="5" t="str">
        <f>RIGHTB(C838,1)</f>
        <v/>
      </c>
      <c r="M838" s="6" t="str">
        <f>IF(AND(K838="S",LEN(B838)&gt;4),-LEFT(B838,4),IF(AND(K838="S",LEN(B838)=4),-LEFT(B838,3),IF(AND(K838="N",LEN(B838)=4),LEFT(B838,3),LEFT(B838,4))))</f>
        <v/>
      </c>
      <c r="N838" s="6" t="b">
        <f>IF(AND(L838="W",LEN(C838)=6),-LEFT(C838,5), IF(AND(L838="W",LEN(C838)=5),-LEFT(C838,4), IF(AND(L838="W",LEN(C838)=4), -LEFT(C838,3), IF(AND(L838="E", LEN(C838)=6),LEFT(C838,5), IF(AND(L838="E",LEN(C838)=5), LEFT(C838,4), IF(AND(L838="E",LEN(C838)=4),LEFT(C838,3) ))))))</f>
        <v>0</v>
      </c>
      <c r="O838">
        <f>(F838^2+G838^2+H838^2)^0.5</f>
        <v>0</v>
      </c>
      <c r="P838" t="e">
        <f>ATAN((R838^2+S838^2)^0.5/T838)/$AB$1</f>
        <v>#VALUE!</v>
      </c>
      <c r="Q838" t="e">
        <f>ATAN2(R838,S838)/$AB$1+180</f>
        <v>#VALUE!</v>
      </c>
      <c r="R838" t="e">
        <f>-F838*SIN(M838*$AB$1)*COS(N838*$AB$1)-G838*SIN($AB$1*M838)*SIN($AB$1*N838)+H838*COS($AB$1*M838)</f>
        <v>#VALUE!</v>
      </c>
      <c r="S838">
        <f>-F838*SIN($AB$1*N838)+G838*COS($AB$1*N838)</f>
        <v>0</v>
      </c>
      <c r="T838" t="e">
        <f>-F838*COS($AB$1*M838)*COS(N838*$AB$1)-G838*COS($AB$1*M838)*SIN($AB$1*N838)-H838*SIN($AB$1*M838)</f>
        <v>#VALUE!</v>
      </c>
      <c r="W838">
        <f t="shared" si="25"/>
        <v>0</v>
      </c>
    </row>
    <row r="839" spans="1:23">
      <c r="A839" t="s">
        <v>2636</v>
      </c>
      <c r="I839" t="s">
        <v>1762</v>
      </c>
      <c r="J839">
        <v>8.2000000000000003E-2</v>
      </c>
      <c r="K839" s="5" t="str">
        <f>RIGHTB(B839,1)</f>
        <v/>
      </c>
      <c r="L839" s="5" t="str">
        <f>RIGHTB(C839,1)</f>
        <v/>
      </c>
      <c r="M839" s="6" t="str">
        <f>IF(AND(K839="S",LEN(B839)&gt;4),-LEFT(B839,4),IF(AND(K839="S",LEN(B839)=4),-LEFT(B839,3),IF(AND(K839="N",LEN(B839)=4),LEFT(B839,3),LEFT(B839,4))))</f>
        <v/>
      </c>
      <c r="N839" s="6" t="b">
        <f>IF(AND(L839="W",LEN(C839)=6),-LEFT(C839,5), IF(AND(L839="W",LEN(C839)=5),-LEFT(C839,4), IF(AND(L839="W",LEN(C839)=4), -LEFT(C839,3), IF(AND(L839="E", LEN(C839)=6),LEFT(C839,5), IF(AND(L839="E",LEN(C839)=5), LEFT(C839,4), IF(AND(L839="E",LEN(C839)=4),LEFT(C839,3) ))))))</f>
        <v>0</v>
      </c>
      <c r="O839">
        <f>(F839^2+G839^2+H839^2)^0.5</f>
        <v>0</v>
      </c>
      <c r="P839" t="e">
        <f>ATAN((R839^2+S839^2)^0.5/T839)/$AB$1</f>
        <v>#VALUE!</v>
      </c>
      <c r="Q839" t="e">
        <f>ATAN2(R839,S839)/$AB$1+180</f>
        <v>#VALUE!</v>
      </c>
      <c r="R839" t="e">
        <f>-F839*SIN(M839*$AB$1)*COS(N839*$AB$1)-G839*SIN($AB$1*M839)*SIN($AB$1*N839)+H839*COS($AB$1*M839)</f>
        <v>#VALUE!</v>
      </c>
      <c r="S839">
        <f>-F839*SIN($AB$1*N839)+G839*COS($AB$1*N839)</f>
        <v>0</v>
      </c>
      <c r="T839" t="e">
        <f>-F839*COS($AB$1*M839)*COS(N839*$AB$1)-G839*COS($AB$1*M839)*SIN($AB$1*N839)-H839*SIN($AB$1*M839)</f>
        <v>#VALUE!</v>
      </c>
      <c r="W839">
        <f t="shared" si="25"/>
        <v>0</v>
      </c>
    </row>
    <row r="840" spans="1:23">
      <c r="A840" t="s">
        <v>2620</v>
      </c>
      <c r="I840" t="s">
        <v>1762</v>
      </c>
      <c r="J840">
        <v>8.2000000000000003E-2</v>
      </c>
      <c r="K840" s="5" t="str">
        <f>RIGHTB(B840,1)</f>
        <v/>
      </c>
      <c r="L840" s="5" t="str">
        <f>RIGHTB(C840,1)</f>
        <v/>
      </c>
      <c r="M840" s="6" t="str">
        <f>IF(AND(K840="S",LEN(B840)&gt;4),-LEFT(B840,4),IF(AND(K840="S",LEN(B840)=4),-LEFT(B840,3),IF(AND(K840="N",LEN(B840)=4),LEFT(B840,3),LEFT(B840,4))))</f>
        <v/>
      </c>
      <c r="N840" s="6" t="b">
        <f>IF(AND(L840="W",LEN(C840)=6),-LEFT(C840,5), IF(AND(L840="W",LEN(C840)=5),-LEFT(C840,4), IF(AND(L840="W",LEN(C840)=4), -LEFT(C840,3), IF(AND(L840="E", LEN(C840)=6),LEFT(C840,5), IF(AND(L840="E",LEN(C840)=5), LEFT(C840,4), IF(AND(L840="E",LEN(C840)=4),LEFT(C840,3) ))))))</f>
        <v>0</v>
      </c>
      <c r="O840">
        <f>(F840^2+G840^2+H840^2)^0.5</f>
        <v>0</v>
      </c>
      <c r="P840" t="e">
        <f>ATAN((R840^2+S840^2)^0.5/T840)/$AB$1</f>
        <v>#VALUE!</v>
      </c>
      <c r="Q840" t="e">
        <f>ATAN2(R840,S840)/$AB$1+180</f>
        <v>#VALUE!</v>
      </c>
      <c r="R840" t="e">
        <f>-F840*SIN(M840*$AB$1)*COS(N840*$AB$1)-G840*SIN($AB$1*M840)*SIN($AB$1*N840)+H840*COS($AB$1*M840)</f>
        <v>#VALUE!</v>
      </c>
      <c r="S840">
        <f>-F840*SIN($AB$1*N840)+G840*COS($AB$1*N840)</f>
        <v>0</v>
      </c>
      <c r="T840" t="e">
        <f>-F840*COS($AB$1*M840)*COS(N840*$AB$1)-G840*COS($AB$1*M840)*SIN($AB$1*N840)-H840*SIN($AB$1*M840)</f>
        <v>#VALUE!</v>
      </c>
      <c r="W840">
        <f t="shared" si="25"/>
        <v>0</v>
      </c>
    </row>
    <row r="841" spans="1:23">
      <c r="A841" t="s">
        <v>2504</v>
      </c>
      <c r="I841" t="s">
        <v>1762</v>
      </c>
      <c r="J841">
        <v>8.2000000000000003E-2</v>
      </c>
      <c r="K841" s="5" t="str">
        <f>RIGHTB(B841,1)</f>
        <v/>
      </c>
      <c r="L841" s="5" t="str">
        <f>RIGHTB(C841,1)</f>
        <v/>
      </c>
      <c r="M841" s="6" t="str">
        <f>IF(AND(K841="S",LEN(B841)&gt;4),-LEFT(B841,4),IF(AND(K841="S",LEN(B841)=4),-LEFT(B841,3),IF(AND(K841="N",LEN(B841)=4),LEFT(B841,3),LEFT(B841,4))))</f>
        <v/>
      </c>
      <c r="N841" s="6" t="b">
        <f>IF(AND(L841="W",LEN(C841)=6),-LEFT(C841,5), IF(AND(L841="W",LEN(C841)=5),-LEFT(C841,4), IF(AND(L841="W",LEN(C841)=4), -LEFT(C841,3), IF(AND(L841="E", LEN(C841)=6),LEFT(C841,5), IF(AND(L841="E",LEN(C841)=5), LEFT(C841,4), IF(AND(L841="E",LEN(C841)=4),LEFT(C841,3) ))))))</f>
        <v>0</v>
      </c>
      <c r="O841">
        <f>(F841^2+G841^2+H841^2)^0.5</f>
        <v>0</v>
      </c>
      <c r="P841" t="e">
        <f>ATAN((R841^2+S841^2)^0.5/T841)/$AB$1</f>
        <v>#VALUE!</v>
      </c>
      <c r="Q841" t="e">
        <f>ATAN2(R841,S841)/$AB$1+180</f>
        <v>#VALUE!</v>
      </c>
      <c r="R841" t="e">
        <f>-F841*SIN(M841*$AB$1)*COS(N841*$AB$1)-G841*SIN($AB$1*M841)*SIN($AB$1*N841)+H841*COS($AB$1*M841)</f>
        <v>#VALUE!</v>
      </c>
      <c r="S841">
        <f>-F841*SIN($AB$1*N841)+G841*COS($AB$1*N841)</f>
        <v>0</v>
      </c>
      <c r="T841" t="e">
        <f>-F841*COS($AB$1*M841)*COS(N841*$AB$1)-G841*COS($AB$1*M841)*SIN($AB$1*N841)-H841*SIN($AB$1*M841)</f>
        <v>#VALUE!</v>
      </c>
      <c r="W841">
        <f t="shared" si="25"/>
        <v>0</v>
      </c>
    </row>
    <row r="842" spans="1:23">
      <c r="A842" t="s">
        <v>2392</v>
      </c>
      <c r="B842" t="s">
        <v>972</v>
      </c>
      <c r="C842" t="s">
        <v>973</v>
      </c>
      <c r="I842" t="s">
        <v>1762</v>
      </c>
      <c r="J842">
        <v>8.2000000000000003E-2</v>
      </c>
      <c r="K842" s="5" t="str">
        <f>RIGHTB(B842,1)</f>
        <v>N</v>
      </c>
      <c r="L842" s="5" t="str">
        <f>RIGHTB(C842,1)</f>
        <v>E</v>
      </c>
      <c r="M842" s="6" t="str">
        <f>IF(AND(K842="S",LEN(B842)&gt;4),-LEFT(B842,4),IF(AND(K842="S",LEN(B842)=4),-LEFT(B842,3),IF(AND(K842="N",LEN(B842)=4),LEFT(B842,3),LEFT(B842,4))))</f>
        <v>47.9</v>
      </c>
      <c r="N842" s="6" t="str">
        <f>IF(AND(L842="W",LEN(C842)=6),-LEFT(C842,5), IF(AND(L842="W",LEN(C842)=5),-LEFT(C842,4), IF(AND(L842="W",LEN(C842)=4), -LEFT(C842,3), IF(AND(L842="E", LEN(C842)=6),LEFT(C842,5), IF(AND(L842="E",LEN(C842)=5), LEFT(C842,4), IF(AND(L842="E",LEN(C842)=4),LEFT(C842,3) ))))))</f>
        <v>85.6</v>
      </c>
      <c r="O842">
        <f>(F842^2+G842^2+H842^2)^0.5</f>
        <v>0</v>
      </c>
      <c r="P842" t="e">
        <f>ATAN((R842^2+S842^2)^0.5/T842)/$AB$1</f>
        <v>#DIV/0!</v>
      </c>
      <c r="Q842" t="e">
        <f>ATAN2(R842,S842)/$AB$1+180</f>
        <v>#DIV/0!</v>
      </c>
      <c r="R842">
        <f>-F842*SIN(M842*$AB$1)*COS(N842*$AB$1)-G842*SIN($AB$1*M842)*SIN($AB$1*N842)+H842*COS($AB$1*M842)</f>
        <v>0</v>
      </c>
      <c r="S842">
        <f>-F842*SIN($AB$1*N842)+G842*COS($AB$1*N842)</f>
        <v>0</v>
      </c>
      <c r="T842">
        <f>-F842*COS($AB$1*M842)*COS(N842*$AB$1)-G842*COS($AB$1*M842)*SIN($AB$1*N842)-H842*SIN($AB$1*M842)</f>
        <v>0</v>
      </c>
      <c r="W842">
        <f t="shared" si="25"/>
        <v>0</v>
      </c>
    </row>
    <row r="843" spans="1:23">
      <c r="A843" t="s">
        <v>2332</v>
      </c>
      <c r="B843" t="s">
        <v>443</v>
      </c>
      <c r="C843" t="s">
        <v>444</v>
      </c>
      <c r="I843" t="s">
        <v>1762</v>
      </c>
      <c r="J843">
        <v>8.2000000000000003E-2</v>
      </c>
      <c r="K843" s="5" t="str">
        <f>RIGHTB(B843,1)</f>
        <v>S</v>
      </c>
      <c r="L843" s="5" t="str">
        <f>RIGHTB(C843,1)</f>
        <v>E</v>
      </c>
      <c r="M843" s="6">
        <f>IF(AND(K843="S",LEN(B843)&gt;4),-LEFT(B843,4),IF(AND(K843="S",LEN(B843)=4),-LEFT(B843,3),IF(AND(K843="N",LEN(B843)=4),LEFT(B843,3),LEFT(B843,4))))</f>
        <v>-44</v>
      </c>
      <c r="N843" s="6" t="str">
        <f>IF(AND(L843="W",LEN(C843)=6),-LEFT(C843,5), IF(AND(L843="W",LEN(C843)=5),-LEFT(C843,4), IF(AND(L843="W",LEN(C843)=4), -LEFT(C843,3), IF(AND(L843="E", LEN(C843)=6),LEFT(C843,5), IF(AND(L843="E",LEN(C843)=5), LEFT(C843,4), IF(AND(L843="E",LEN(C843)=4),LEFT(C843,3) ))))))</f>
        <v>43.3</v>
      </c>
      <c r="O843">
        <f>(F843^2+G843^2+H843^2)^0.5</f>
        <v>0</v>
      </c>
      <c r="P843" t="e">
        <f>ATAN((R843^2+S843^2)^0.5/T843)/$AB$1</f>
        <v>#DIV/0!</v>
      </c>
      <c r="Q843" t="e">
        <f>ATAN2(R843,S843)/$AB$1+180</f>
        <v>#DIV/0!</v>
      </c>
      <c r="R843">
        <f>-F843*SIN(M843*$AB$1)*COS(N843*$AB$1)-G843*SIN($AB$1*M843)*SIN($AB$1*N843)+H843*COS($AB$1*M843)</f>
        <v>0</v>
      </c>
      <c r="S843">
        <f>-F843*SIN($AB$1*N843)+G843*COS($AB$1*N843)</f>
        <v>0</v>
      </c>
      <c r="T843">
        <f>-F843*COS($AB$1*M843)*COS(N843*$AB$1)-G843*COS($AB$1*M843)*SIN($AB$1*N843)-H843*SIN($AB$1*M843)</f>
        <v>0</v>
      </c>
      <c r="W843">
        <f t="shared" si="25"/>
        <v>0</v>
      </c>
    </row>
    <row r="844" spans="1:23">
      <c r="A844" t="s">
        <v>2267</v>
      </c>
      <c r="B844" t="s">
        <v>337</v>
      </c>
      <c r="C844" t="s">
        <v>338</v>
      </c>
      <c r="D844">
        <v>26.5</v>
      </c>
      <c r="I844" t="s">
        <v>1762</v>
      </c>
      <c r="J844">
        <v>8.2000000000000003E-2</v>
      </c>
      <c r="K844" s="5" t="str">
        <f>RIGHTB(B844,1)</f>
        <v>S</v>
      </c>
      <c r="L844" s="5" t="str">
        <f>RIGHTB(C844,1)</f>
        <v>E</v>
      </c>
      <c r="M844" s="6">
        <f>IF(AND(K844="S",LEN(B844)&gt;4),-LEFT(B844,4),IF(AND(K844="S",LEN(B844)=4),-LEFT(B844,3),IF(AND(K844="N",LEN(B844)=4),LEFT(B844,3),LEFT(B844,4))))</f>
        <v>-64</v>
      </c>
      <c r="N844" s="6" t="str">
        <f>IF(AND(L844="W",LEN(C844)=6),-LEFT(C844,5), IF(AND(L844="W",LEN(C844)=5),-LEFT(C844,4), IF(AND(L844="W",LEN(C844)=4), -LEFT(C844,3), IF(AND(L844="E", LEN(C844)=6),LEFT(C844,5), IF(AND(L844="E",LEN(C844)=5), LEFT(C844,4), IF(AND(L844="E",LEN(C844)=4),LEFT(C844,3) ))))))</f>
        <v>122.8</v>
      </c>
      <c r="O844">
        <f>(F844^2+G844^2+H844^2)^0.5</f>
        <v>0</v>
      </c>
      <c r="P844" t="e">
        <f>ATAN((R844^2+S844^2)^0.5/T844)/$AB$1</f>
        <v>#DIV/0!</v>
      </c>
      <c r="Q844" t="e">
        <f>ATAN2(R844,S844)/$AB$1+180</f>
        <v>#DIV/0!</v>
      </c>
      <c r="R844">
        <f>-F844*SIN(M844*$AB$1)*COS(N844*$AB$1)-G844*SIN($AB$1*M844)*SIN($AB$1*N844)+H844*COS($AB$1*M844)</f>
        <v>0</v>
      </c>
      <c r="S844">
        <f>-F844*SIN($AB$1*N844)+G844*COS($AB$1*N844)</f>
        <v>0</v>
      </c>
      <c r="T844">
        <f>-F844*COS($AB$1*M844)*COS(N844*$AB$1)-G844*COS($AB$1*M844)*SIN($AB$1*N844)-H844*SIN($AB$1*M844)</f>
        <v>0</v>
      </c>
      <c r="W844">
        <f t="shared" si="25"/>
        <v>0</v>
      </c>
    </row>
    <row r="845" spans="1:23">
      <c r="A845" t="s">
        <v>2235</v>
      </c>
      <c r="I845" t="s">
        <v>1762</v>
      </c>
      <c r="J845">
        <v>8.2000000000000003E-2</v>
      </c>
      <c r="K845" s="5" t="str">
        <f>RIGHTB(B845,1)</f>
        <v/>
      </c>
      <c r="L845" s="5" t="str">
        <f>RIGHTB(C845,1)</f>
        <v/>
      </c>
      <c r="M845" s="6" t="str">
        <f>IF(AND(K845="S",LEN(B845)&gt;4),-LEFT(B845,4),IF(AND(K845="S",LEN(B845)=4),-LEFT(B845,3),IF(AND(K845="N",LEN(B845)=4),LEFT(B845,3),LEFT(B845,4))))</f>
        <v/>
      </c>
      <c r="N845" s="6" t="b">
        <f>IF(AND(L845="W",LEN(C845)=6),-LEFT(C845,5), IF(AND(L845="W",LEN(C845)=5),-LEFT(C845,4), IF(AND(L845="W",LEN(C845)=4), -LEFT(C845,3), IF(AND(L845="E", LEN(C845)=6),LEFT(C845,5), IF(AND(L845="E",LEN(C845)=5), LEFT(C845,4), IF(AND(L845="E",LEN(C845)=4),LEFT(C845,3) ))))))</f>
        <v>0</v>
      </c>
      <c r="O845">
        <f>(F845^2+G845^2+H845^2)^0.5</f>
        <v>0</v>
      </c>
      <c r="P845" t="e">
        <f>ATAN((R845^2+S845^2)^0.5/T845)/$AB$1</f>
        <v>#VALUE!</v>
      </c>
      <c r="Q845" t="e">
        <f>ATAN2(R845,S845)/$AB$1+180</f>
        <v>#VALUE!</v>
      </c>
      <c r="R845" t="e">
        <f>-F845*SIN(M845*$AB$1)*COS(N845*$AB$1)-G845*SIN($AB$1*M845)*SIN($AB$1*N845)+H845*COS($AB$1*M845)</f>
        <v>#VALUE!</v>
      </c>
      <c r="S845">
        <f>-F845*SIN($AB$1*N845)+G845*COS($AB$1*N845)</f>
        <v>0</v>
      </c>
      <c r="T845" t="e">
        <f>-F845*COS($AB$1*M845)*COS(N845*$AB$1)-G845*COS($AB$1*M845)*SIN($AB$1*N845)-H845*SIN($AB$1*M845)</f>
        <v>#VALUE!</v>
      </c>
      <c r="W845">
        <f t="shared" si="25"/>
        <v>0</v>
      </c>
    </row>
    <row r="846" spans="1:23">
      <c r="A846" t="s">
        <v>2158</v>
      </c>
      <c r="I846" t="s">
        <v>1762</v>
      </c>
      <c r="J846">
        <v>8.2000000000000003E-2</v>
      </c>
      <c r="K846" s="5" t="str">
        <f>RIGHTB(B846,1)</f>
        <v/>
      </c>
      <c r="L846" s="5" t="str">
        <f>RIGHTB(C846,1)</f>
        <v/>
      </c>
      <c r="M846" s="6" t="str">
        <f>IF(AND(K846="S",LEN(B846)&gt;4),-LEFT(B846,4),IF(AND(K846="S",LEN(B846)=4),-LEFT(B846,3),IF(AND(K846="N",LEN(B846)=4),LEFT(B846,3),LEFT(B846,4))))</f>
        <v/>
      </c>
      <c r="N846" s="6" t="b">
        <f>IF(AND(L846="W",LEN(C846)=6),-LEFT(C846,5), IF(AND(L846="W",LEN(C846)=5),-LEFT(C846,4), IF(AND(L846="W",LEN(C846)=4), -LEFT(C846,3), IF(AND(L846="E", LEN(C846)=6),LEFT(C846,5), IF(AND(L846="E",LEN(C846)=5), LEFT(C846,4), IF(AND(L846="E",LEN(C846)=4),LEFT(C846,3) ))))))</f>
        <v>0</v>
      </c>
      <c r="O846">
        <f>(F846^2+G846^2+H846^2)^0.5</f>
        <v>0</v>
      </c>
      <c r="P846" t="e">
        <f>ATAN((R846^2+S846^2)^0.5/T846)/$AB$1</f>
        <v>#VALUE!</v>
      </c>
      <c r="Q846" t="e">
        <f>ATAN2(R846,S846)/$AB$1+180</f>
        <v>#VALUE!</v>
      </c>
      <c r="R846" t="e">
        <f>-F846*SIN(M846*$AB$1)*COS(N846*$AB$1)-G846*SIN($AB$1*M846)*SIN($AB$1*N846)+H846*COS($AB$1*M846)</f>
        <v>#VALUE!</v>
      </c>
      <c r="S846">
        <f>-F846*SIN($AB$1*N846)+G846*COS($AB$1*N846)</f>
        <v>0</v>
      </c>
      <c r="T846" t="e">
        <f>-F846*COS($AB$1*M846)*COS(N846*$AB$1)-G846*COS($AB$1*M846)*SIN($AB$1*N846)-H846*SIN($AB$1*M846)</f>
        <v>#VALUE!</v>
      </c>
      <c r="W846">
        <f t="shared" si="25"/>
        <v>0</v>
      </c>
    </row>
    <row r="847" spans="1:23">
      <c r="A847" t="s">
        <v>2157</v>
      </c>
      <c r="B847" t="s">
        <v>202</v>
      </c>
      <c r="C847" t="s">
        <v>203</v>
      </c>
      <c r="I847" t="s">
        <v>1762</v>
      </c>
      <c r="J847">
        <v>8.2000000000000003E-2</v>
      </c>
      <c r="K847" s="5" t="str">
        <f>RIGHTB(B847,1)</f>
        <v>S</v>
      </c>
      <c r="L847" s="5" t="str">
        <f>RIGHTB(C847,1)</f>
        <v>W</v>
      </c>
      <c r="M847" s="6">
        <f>IF(AND(K847="S",LEN(B847)&gt;4),-LEFT(B847,4),IF(AND(K847="S",LEN(B847)=4),-LEFT(B847,3),IF(AND(K847="N",LEN(B847)=4),LEFT(B847,3),LEFT(B847,4))))</f>
        <v>-27.2</v>
      </c>
      <c r="N847" s="6">
        <f>IF(AND(L847="W",LEN(C847)=6),-LEFT(C847,5), IF(AND(L847="W",LEN(C847)=5),-LEFT(C847,4), IF(AND(L847="W",LEN(C847)=4), -LEFT(C847,3), IF(AND(L847="E", LEN(C847)=6),LEFT(C847,5), IF(AND(L847="E",LEN(C847)=5), LEFT(C847,4), IF(AND(L847="E",LEN(C847)=4),LEFT(C847,3) ))))))</f>
        <v>-2.8</v>
      </c>
      <c r="O847">
        <f>(F847^2+G847^2+H847^2)^0.5</f>
        <v>0</v>
      </c>
      <c r="P847" t="e">
        <f>ATAN((R847^2+S847^2)^0.5/T847)/$AB$1</f>
        <v>#DIV/0!</v>
      </c>
      <c r="Q847" t="e">
        <f>ATAN2(R847,S847)/$AB$1+180</f>
        <v>#DIV/0!</v>
      </c>
      <c r="R847">
        <f>-F847*SIN(M847*$AB$1)*COS(N847*$AB$1)-G847*SIN($AB$1*M847)*SIN($AB$1*N847)+H847*COS($AB$1*M847)</f>
        <v>0</v>
      </c>
      <c r="S847">
        <f>-F847*SIN($AB$1*N847)+G847*COS($AB$1*N847)</f>
        <v>0</v>
      </c>
      <c r="T847">
        <f>-F847*COS($AB$1*M847)*COS(N847*$AB$1)-G847*COS($AB$1*M847)*SIN($AB$1*N847)-H847*SIN($AB$1*M847)</f>
        <v>0</v>
      </c>
      <c r="W847">
        <f t="shared" si="25"/>
        <v>0</v>
      </c>
    </row>
    <row r="848" spans="1:23">
      <c r="A848" t="s">
        <v>2153</v>
      </c>
      <c r="B848" t="s">
        <v>194</v>
      </c>
      <c r="C848" t="s">
        <v>195</v>
      </c>
      <c r="I848" t="s">
        <v>1762</v>
      </c>
      <c r="J848">
        <v>8.2000000000000003E-2</v>
      </c>
      <c r="K848" s="5" t="str">
        <f>RIGHTB(B848,1)</f>
        <v>S</v>
      </c>
      <c r="L848" s="5" t="str">
        <f>RIGHTB(C848,1)</f>
        <v>E</v>
      </c>
      <c r="M848" s="6">
        <f>IF(AND(K848="S",LEN(B848)&gt;4),-LEFT(B848,4),IF(AND(K848="S",LEN(B848)=4),-LEFT(B848,3),IF(AND(K848="N",LEN(B848)=4),LEFT(B848,3),LEFT(B848,4))))</f>
        <v>-27.9</v>
      </c>
      <c r="N848" s="6" t="str">
        <f>IF(AND(L848="W",LEN(C848)=6),-LEFT(C848,5), IF(AND(L848="W",LEN(C848)=5),-LEFT(C848,4), IF(AND(L848="W",LEN(C848)=4), -LEFT(C848,3), IF(AND(L848="E", LEN(C848)=6),LEFT(C848,5), IF(AND(L848="E",LEN(C848)=5), LEFT(C848,4), IF(AND(L848="E",LEN(C848)=4),LEFT(C848,3) ))))))</f>
        <v>116.3</v>
      </c>
      <c r="O848">
        <f>(F848^2+G848^2+H848^2)^0.5</f>
        <v>0</v>
      </c>
      <c r="P848" t="e">
        <f>ATAN((R848^2+S848^2)^0.5/T848)/$AB$1</f>
        <v>#DIV/0!</v>
      </c>
      <c r="Q848" t="e">
        <f>ATAN2(R848,S848)/$AB$1+180</f>
        <v>#DIV/0!</v>
      </c>
      <c r="R848">
        <f>-F848*SIN(M848*$AB$1)*COS(N848*$AB$1)-G848*SIN($AB$1*M848)*SIN($AB$1*N848)+H848*COS($AB$1*M848)</f>
        <v>0</v>
      </c>
      <c r="S848">
        <f>-F848*SIN($AB$1*N848)+G848*COS($AB$1*N848)</f>
        <v>0</v>
      </c>
      <c r="T848">
        <f>-F848*COS($AB$1*M848)*COS(N848*$AB$1)-G848*COS($AB$1*M848)*SIN($AB$1*N848)-H848*SIN($AB$1*M848)</f>
        <v>0</v>
      </c>
      <c r="W848">
        <f t="shared" si="25"/>
        <v>0</v>
      </c>
    </row>
    <row r="849" spans="1:23">
      <c r="A849" t="s">
        <v>2120</v>
      </c>
      <c r="B849" t="s">
        <v>123</v>
      </c>
      <c r="C849" t="s">
        <v>124</v>
      </c>
      <c r="D849">
        <v>23.8</v>
      </c>
      <c r="E849">
        <v>16.899999999999999</v>
      </c>
      <c r="F849">
        <v>-10.199999999999999</v>
      </c>
      <c r="G849">
        <v>-5.2</v>
      </c>
      <c r="H849">
        <v>12.4</v>
      </c>
      <c r="I849" t="s">
        <v>1762</v>
      </c>
      <c r="J849">
        <v>8.2000000000000003E-2</v>
      </c>
      <c r="K849" s="5" t="str">
        <f>RIGHTB(B849,1)</f>
        <v>S</v>
      </c>
      <c r="L849" s="5" t="str">
        <f>RIGHTB(C849,1)</f>
        <v>W</v>
      </c>
      <c r="M849" s="6">
        <f>IF(AND(K849="S",LEN(B849)&gt;4),-LEFT(B849,4),IF(AND(K849="S",LEN(B849)=4),-LEFT(B849,3),IF(AND(K849="N",LEN(B849)=4),LEFT(B849,3),LEFT(B849,4))))</f>
        <v>-69.8</v>
      </c>
      <c r="N849" s="6">
        <f>IF(AND(L849="W",LEN(C849)=6),-LEFT(C849,5), IF(AND(L849="W",LEN(C849)=5),-LEFT(C849,4), IF(AND(L849="W",LEN(C849)=4), -LEFT(C849,3), IF(AND(L849="E", LEN(C849)=6),LEFT(C849,5), IF(AND(L849="E",LEN(C849)=5), LEFT(C849,4), IF(AND(L849="E",LEN(C849)=4),LEFT(C849,3) ))))))</f>
        <v>-111.7</v>
      </c>
      <c r="O849">
        <f>(F849^2+G849^2+H849^2)^0.5</f>
        <v>16.877203559831827</v>
      </c>
      <c r="P849">
        <f>ATAN((R849^2+S849^2)^0.5/T849)/$AB$1</f>
        <v>59.10156204407135</v>
      </c>
      <c r="Q849">
        <f>ATAN2(R849,S849)/$AB$1+180</f>
        <v>148.55724472569702</v>
      </c>
      <c r="R849">
        <f>-F849*SIN(M849*$AB$1)*COS(N849*$AB$1)-G849*SIN($AB$1*M849)*SIN($AB$1*N849)+H849*COS($AB$1*M849)</f>
        <v>12.35546520189849</v>
      </c>
      <c r="S849">
        <f>-F849*SIN($AB$1*N849)+G849*COS($AB$1*N849)</f>
        <v>-7.5544690923028286</v>
      </c>
      <c r="T849">
        <f>-F849*COS($AB$1*M849)*COS(N849*$AB$1)-G849*COS($AB$1*M849)*SIN($AB$1*N849)-H849*SIN($AB$1*M849)</f>
        <v>8.6667454317129256</v>
      </c>
      <c r="W849">
        <f t="shared" si="25"/>
        <v>1</v>
      </c>
    </row>
    <row r="850" spans="1:23">
      <c r="A850" t="s">
        <v>1611</v>
      </c>
      <c r="B850" t="s">
        <v>109</v>
      </c>
      <c r="C850" t="s">
        <v>110</v>
      </c>
      <c r="D850">
        <v>29.3</v>
      </c>
      <c r="E850">
        <v>13.2</v>
      </c>
      <c r="F850">
        <v>-2.2999999999999998</v>
      </c>
      <c r="G850">
        <v>-3.9</v>
      </c>
      <c r="H850">
        <v>12.4</v>
      </c>
      <c r="I850" t="s">
        <v>1762</v>
      </c>
      <c r="J850">
        <v>8.2000000000000003E-2</v>
      </c>
      <c r="K850" s="5" t="str">
        <f>RIGHTB(B850,1)</f>
        <v>S</v>
      </c>
      <c r="L850" s="5" t="str">
        <f>RIGHTB(C850,1)</f>
        <v>E</v>
      </c>
      <c r="M850" s="6">
        <f>IF(AND(K850="S",LEN(B850)&gt;4),-LEFT(B850,4),IF(AND(K850="S",LEN(B850)=4),-LEFT(B850,3),IF(AND(K850="N",LEN(B850)=4),LEFT(B850,3),LEFT(B850,4))))</f>
        <v>-75.400000000000006</v>
      </c>
      <c r="N850" s="6" t="str">
        <f>IF(AND(L850="W",LEN(C850)=6),-LEFT(C850,5), IF(AND(L850="W",LEN(C850)=5),-LEFT(C850,4), IF(AND(L850="W",LEN(C850)=4), -LEFT(C850,3), IF(AND(L850="E", LEN(C850)=6),LEFT(C850,5), IF(AND(L850="E",LEN(C850)=5), LEFT(C850,4), IF(AND(L850="E",LEN(C850)=4),LEFT(C850,3) ))))))</f>
        <v>49.6</v>
      </c>
      <c r="O850">
        <f>(F850^2+G850^2+H850^2)^0.5</f>
        <v>13.200757554019392</v>
      </c>
      <c r="P850">
        <f>ATAN((R850^2+S850^2)^0.5/T850)/$AB$1</f>
        <v>6.1819938105952597</v>
      </c>
      <c r="Q850">
        <f>ATAN2(R850,S850)/$AB$1+180</f>
        <v>33.091284447122092</v>
      </c>
      <c r="R850">
        <f>-F850*SIN(M850*$AB$1)*COS(N850*$AB$1)-G850*SIN($AB$1*M850)*SIN($AB$1*N850)+H850*COS($AB$1*M850)</f>
        <v>-1.1909762276025058</v>
      </c>
      <c r="S850">
        <f>-F850*SIN($AB$1*N850)+G850*COS($AB$1*N850)</f>
        <v>-0.77612950692208638</v>
      </c>
      <c r="T850">
        <f>-F850*COS($AB$1*M850)*COS(N850*$AB$1)-G850*COS($AB$1*M850)*SIN($AB$1*N850)-H850*SIN($AB$1*M850)</f>
        <v>13.123993241912714</v>
      </c>
      <c r="W850">
        <f t="shared" si="25"/>
        <v>1</v>
      </c>
    </row>
    <row r="851" spans="1:23">
      <c r="A851" t="s">
        <v>2008</v>
      </c>
      <c r="B851" t="s">
        <v>393</v>
      </c>
      <c r="C851" t="s">
        <v>394</v>
      </c>
      <c r="D851">
        <v>22</v>
      </c>
      <c r="E851">
        <v>17.8</v>
      </c>
      <c r="F851">
        <v>9.4</v>
      </c>
      <c r="G851">
        <v>13</v>
      </c>
      <c r="H851">
        <v>7.8</v>
      </c>
      <c r="I851" t="s">
        <v>1762</v>
      </c>
      <c r="J851">
        <v>8.2000000000000003E-2</v>
      </c>
      <c r="K851" s="5" t="str">
        <f>RIGHTB(B851,1)</f>
        <v>N</v>
      </c>
      <c r="L851" s="5" t="str">
        <f>RIGHTB(C851,1)</f>
        <v>W</v>
      </c>
      <c r="M851" s="6" t="str">
        <f>IF(AND(K851="S",LEN(B851)&gt;4),-LEFT(B851,4),IF(AND(K851="S",LEN(B851)=4),-LEFT(B851,3),IF(AND(K851="N",LEN(B851)=4),LEFT(B851,3),LEFT(B851,4))))</f>
        <v>20.6</v>
      </c>
      <c r="N851" s="6">
        <f>IF(AND(L851="W",LEN(C851)=6),-LEFT(C851,5), IF(AND(L851="W",LEN(C851)=5),-LEFT(C851,4), IF(AND(L851="W",LEN(C851)=4), -LEFT(C851,3), IF(AND(L851="E", LEN(C851)=6),LEFT(C851,5), IF(AND(L851="E",LEN(C851)=5), LEFT(C851,4), IF(AND(L851="E",LEN(C851)=4),LEFT(C851,3) ))))))</f>
        <v>-87.6</v>
      </c>
      <c r="O851">
        <f>(F851^2+G851^2+H851^2)^0.5</f>
        <v>17.838161340227867</v>
      </c>
      <c r="P851">
        <f>ATAN((R851^2+S851^2)^0.5/T851)/$AB$1</f>
        <v>59.53085517487817</v>
      </c>
      <c r="Q851">
        <f>ATAN2(R851,S851)/$AB$1+180</f>
        <v>220.2604561172291</v>
      </c>
      <c r="R851">
        <f>-F851*SIN(M851*$AB$1)*COS(N851*$AB$1)-G851*SIN($AB$1*M851)*SIN($AB$1*N851)+H851*COS($AB$1*M851)</f>
        <v>11.732697853088663</v>
      </c>
      <c r="S851">
        <f>-F851*SIN($AB$1*N851)+G851*COS($AB$1*N851)</f>
        <v>9.9361381019592567</v>
      </c>
      <c r="T851">
        <f>-F851*COS($AB$1*M851)*COS(N851*$AB$1)-G851*COS($AB$1*M851)*SIN($AB$1*N851)-H851*SIN($AB$1*M851)</f>
        <v>9.0452728376164639</v>
      </c>
      <c r="W851">
        <f t="shared" si="25"/>
        <v>1</v>
      </c>
    </row>
    <row r="852" spans="1:23">
      <c r="A852" t="s">
        <v>1588</v>
      </c>
      <c r="B852" t="s">
        <v>21</v>
      </c>
      <c r="C852" t="s">
        <v>486</v>
      </c>
      <c r="D852">
        <v>38.9</v>
      </c>
      <c r="E852">
        <v>12.9</v>
      </c>
      <c r="F852">
        <v>-6.6</v>
      </c>
      <c r="G852">
        <v>3.8</v>
      </c>
      <c r="H852">
        <v>10.4</v>
      </c>
      <c r="I852" t="s">
        <v>1762</v>
      </c>
      <c r="J852">
        <v>8.2000000000000003E-2</v>
      </c>
      <c r="K852" s="5" t="str">
        <f>RIGHTB(B852,1)</f>
        <v>S</v>
      </c>
      <c r="L852" s="5" t="str">
        <f>RIGHTB(C852,1)</f>
        <v>W</v>
      </c>
      <c r="M852" s="6">
        <f>IF(AND(K852="S",LEN(B852)&gt;4),-LEFT(B852,4),IF(AND(K852="S",LEN(B852)=4),-LEFT(B852,3),IF(AND(K852="N",LEN(B852)=4),LEFT(B852,3),LEFT(B852,4))))</f>
        <v>-8</v>
      </c>
      <c r="N852" s="6">
        <f>IF(AND(L852="W",LEN(C852)=6),-LEFT(C852,5), IF(AND(L852="W",LEN(C852)=5),-LEFT(C852,4), IF(AND(L852="W",LEN(C852)=4), -LEFT(C852,3), IF(AND(L852="E", LEN(C852)=6),LEFT(C852,5), IF(AND(L852="E",LEN(C852)=5), LEFT(C852,4), IF(AND(L852="E",LEN(C852)=4),LEFT(C852,3) ))))))</f>
        <v>-52.5</v>
      </c>
      <c r="O852">
        <f>(F852^2+G852^2+H852^2)^0.5</f>
        <v>12.890306435457616</v>
      </c>
      <c r="P852">
        <f>ATAN((R852^2+S852^2)^0.5/T852)/$AB$1</f>
        <v>49.266105787762875</v>
      </c>
      <c r="Q852">
        <f>ATAN2(R852,S852)/$AB$1+180</f>
        <v>162.58816697286821</v>
      </c>
      <c r="R852">
        <f>-F852*SIN(M852*$AB$1)*COS(N852*$AB$1)-G852*SIN($AB$1*M852)*SIN($AB$1*N852)+H852*COS($AB$1*M852)</f>
        <v>9.3200436013267289</v>
      </c>
      <c r="S852">
        <f>-F852*SIN($AB$1*N852)+G852*COS($AB$1*N852)</f>
        <v>-2.9228386155048334</v>
      </c>
      <c r="T852">
        <f>-F852*COS($AB$1*M852)*COS(N852*$AB$1)-G852*COS($AB$1*M852)*SIN($AB$1*N852)-H852*SIN($AB$1*M852)</f>
        <v>8.4115279050290557</v>
      </c>
      <c r="W852">
        <f t="shared" si="25"/>
        <v>1</v>
      </c>
    </row>
    <row r="853" spans="1:23">
      <c r="A853" t="s">
        <v>1535</v>
      </c>
      <c r="B853" t="s">
        <v>828</v>
      </c>
      <c r="C853" t="s">
        <v>829</v>
      </c>
      <c r="D853" s="35">
        <v>52</v>
      </c>
      <c r="E853">
        <v>20.399999999999999</v>
      </c>
      <c r="F853">
        <v>-10.1</v>
      </c>
      <c r="G853">
        <v>11.2</v>
      </c>
      <c r="H853">
        <v>13.7</v>
      </c>
      <c r="I853" t="s">
        <v>1762</v>
      </c>
      <c r="J853">
        <v>8.2000000000000003E-2</v>
      </c>
      <c r="K853" s="5" t="str">
        <f>RIGHTB(B853,1)</f>
        <v>S</v>
      </c>
      <c r="L853" s="5" t="str">
        <f>RIGHTB(C853,1)</f>
        <v>W</v>
      </c>
      <c r="M853" s="6">
        <f>IF(AND(K853="S",LEN(B853)&gt;4),-LEFT(B853,4),IF(AND(K853="S",LEN(B853)=4),-LEFT(B853,3),IF(AND(K853="N",LEN(B853)=4),LEFT(B853,3),LEFT(B853,4))))</f>
        <v>-12.5</v>
      </c>
      <c r="N853" s="6">
        <f>IF(AND(L853="W",LEN(C853)=6),-LEFT(C853,5), IF(AND(L853="W",LEN(C853)=5),-LEFT(C853,4), IF(AND(L853="W",LEN(C853)=4), -LEFT(C853,3), IF(AND(L853="E", LEN(C853)=6),LEFT(C853,5), IF(AND(L853="E",LEN(C853)=5), LEFT(C853,4), IF(AND(L853="E",LEN(C853)=4),LEFT(C853,3) ))))))</f>
        <v>-107.2</v>
      </c>
      <c r="O853">
        <f>(F853^2+G853^2+H853^2)^0.5</f>
        <v>20.374984662570913</v>
      </c>
      <c r="P853">
        <f>ATAN((R853^2+S853^2)^0.5/T853)/$AB$1</f>
        <v>58.996785116686688</v>
      </c>
      <c r="Q853">
        <f>ATAN2(R853,S853)/$AB$1+180</f>
        <v>132.08903403944439</v>
      </c>
      <c r="R853">
        <f>-F853*SIN(M853*$AB$1)*COS(N853*$AB$1)-G853*SIN($AB$1*M853)*SIN($AB$1*N853)+H853*COS($AB$1*M853)</f>
        <v>11.705972058083486</v>
      </c>
      <c r="S853">
        <f>-F853*SIN($AB$1*N853)+G853*COS($AB$1*N853)</f>
        <v>-12.960241617516555</v>
      </c>
      <c r="T853">
        <f>-F853*COS($AB$1*M853)*COS(N853*$AB$1)-G853*COS($AB$1*M853)*SIN($AB$1*N853)-H853*SIN($AB$1*M853)</f>
        <v>10.49487281442517</v>
      </c>
      <c r="W853">
        <f t="shared" si="25"/>
        <v>1</v>
      </c>
    </row>
    <row r="854" spans="1:23">
      <c r="A854" t="s">
        <v>1761</v>
      </c>
      <c r="B854" t="s">
        <v>719</v>
      </c>
      <c r="C854" t="s">
        <v>720</v>
      </c>
      <c r="I854" t="s">
        <v>1762</v>
      </c>
      <c r="J854">
        <v>8.2000000000000003E-2</v>
      </c>
      <c r="K854" s="5" t="str">
        <f>RIGHTB(B854,1)</f>
        <v>S</v>
      </c>
      <c r="L854" s="5" t="str">
        <f>RIGHTB(C854,1)</f>
        <v>W</v>
      </c>
      <c r="M854" s="6">
        <f>IF(AND(K854="S",LEN(B854)&gt;4),-LEFT(B854,4),IF(AND(K854="S",LEN(B854)=4),-LEFT(B854,3),IF(AND(K854="N",LEN(B854)=4),LEFT(B854,3),LEFT(B854,4))))</f>
        <v>-17.899999999999999</v>
      </c>
      <c r="N854" s="6">
        <f>IF(AND(L854="W",LEN(C854)=6),-LEFT(C854,5), IF(AND(L854="W",LEN(C854)=5),-LEFT(C854,4), IF(AND(L854="W",LEN(C854)=4), -LEFT(C854,3), IF(AND(L854="E", LEN(C854)=6),LEFT(C854,5), IF(AND(L854="E",LEN(C854)=5), LEFT(C854,4), IF(AND(L854="E",LEN(C854)=4),LEFT(C854,3) ))))))</f>
        <v>-55.3</v>
      </c>
      <c r="O854">
        <f>(F854^2+G854^2+H854^2)^0.5</f>
        <v>0</v>
      </c>
      <c r="P854" t="e">
        <f>ATAN((R854^2+S854^2)^0.5/T854)/$AB$1</f>
        <v>#DIV/0!</v>
      </c>
      <c r="Q854" t="e">
        <f>ATAN2(R854,S854)/$AB$1+180</f>
        <v>#DIV/0!</v>
      </c>
      <c r="R854">
        <f>-F854*SIN(M854*$AB$1)*COS(N854*$AB$1)-G854*SIN($AB$1*M854)*SIN($AB$1*N854)+H854*COS($AB$1*M854)</f>
        <v>0</v>
      </c>
      <c r="S854">
        <f>-F854*SIN($AB$1*N854)+G854*COS($AB$1*N854)</f>
        <v>0</v>
      </c>
      <c r="T854">
        <f>-F854*COS($AB$1*M854)*COS(N854*$AB$1)-G854*COS($AB$1*M854)*SIN($AB$1*N854)-H854*SIN($AB$1*M854)</f>
        <v>0</v>
      </c>
      <c r="W854">
        <f t="shared" ref="W854:W877" si="26">IF(O854&lt;&gt;0,1,0)</f>
        <v>0</v>
      </c>
    </row>
    <row r="855" spans="1:23">
      <c r="A855" t="s">
        <v>2739</v>
      </c>
      <c r="I855" t="s">
        <v>1792</v>
      </c>
      <c r="J855">
        <v>7.9000000000000001E-2</v>
      </c>
      <c r="K855" s="5" t="str">
        <f>RIGHTB(B855,1)</f>
        <v/>
      </c>
      <c r="L855" s="5" t="str">
        <f>RIGHTB(C855,1)</f>
        <v/>
      </c>
      <c r="M855" s="6" t="str">
        <f>IF(AND(K855="S",LEN(B855)&gt;4),-LEFT(B855,4),IF(AND(K855="S",LEN(B855)=4),-LEFT(B855,3),IF(AND(K855="N",LEN(B855)=4),LEFT(B855,3),LEFT(B855,4))))</f>
        <v/>
      </c>
      <c r="N855" s="6" t="b">
        <f>IF(AND(L855="W",LEN(C855)=6),-LEFT(C855,5), IF(AND(L855="W",LEN(C855)=5),-LEFT(C855,4), IF(AND(L855="W",LEN(C855)=4), -LEFT(C855,3), IF(AND(L855="E", LEN(C855)=6),LEFT(C855,5), IF(AND(L855="E",LEN(C855)=5), LEFT(C855,4), IF(AND(L855="E",LEN(C855)=4),LEFT(C855,3) ))))))</f>
        <v>0</v>
      </c>
      <c r="O855">
        <f>(F855^2+G855^2+H855^2)^0.5</f>
        <v>0</v>
      </c>
      <c r="P855" t="e">
        <f>ATAN((R855^2+S855^2)^0.5/T855)/$AB$1</f>
        <v>#VALUE!</v>
      </c>
      <c r="Q855" t="e">
        <f>ATAN2(R855,S855)/$AB$1+180</f>
        <v>#VALUE!</v>
      </c>
      <c r="R855" t="e">
        <f>-F855*SIN(M855*$AB$1)*COS(N855*$AB$1)-G855*SIN($AB$1*M855)*SIN($AB$1*N855)+H855*COS($AB$1*M855)</f>
        <v>#VALUE!</v>
      </c>
      <c r="S855">
        <f>-F855*SIN($AB$1*N855)+G855*COS($AB$1*N855)</f>
        <v>0</v>
      </c>
      <c r="T855" t="e">
        <f>-F855*COS($AB$1*M855)*COS(N855*$AB$1)-G855*COS($AB$1*M855)*SIN($AB$1*N855)-H855*SIN($AB$1*M855)</f>
        <v>#VALUE!</v>
      </c>
      <c r="W855">
        <f t="shared" si="26"/>
        <v>0</v>
      </c>
    </row>
    <row r="856" spans="1:23">
      <c r="A856" t="s">
        <v>2687</v>
      </c>
      <c r="I856" t="s">
        <v>1792</v>
      </c>
      <c r="J856">
        <v>7.9000000000000001E-2</v>
      </c>
      <c r="K856" s="5" t="str">
        <f>RIGHTB(B856,1)</f>
        <v/>
      </c>
      <c r="L856" s="5" t="str">
        <f>RIGHTB(C856,1)</f>
        <v/>
      </c>
      <c r="M856" s="6" t="str">
        <f>IF(AND(K856="S",LEN(B856)&gt;4),-LEFT(B856,4),IF(AND(K856="S",LEN(B856)=4),-LEFT(B856,3),IF(AND(K856="N",LEN(B856)=4),LEFT(B856,3),LEFT(B856,4))))</f>
        <v/>
      </c>
      <c r="N856" s="6" t="b">
        <f>IF(AND(L856="W",LEN(C856)=6),-LEFT(C856,5), IF(AND(L856="W",LEN(C856)=5),-LEFT(C856,4), IF(AND(L856="W",LEN(C856)=4), -LEFT(C856,3), IF(AND(L856="E", LEN(C856)=6),LEFT(C856,5), IF(AND(L856="E",LEN(C856)=5), LEFT(C856,4), IF(AND(L856="E",LEN(C856)=4),LEFT(C856,3) ))))))</f>
        <v>0</v>
      </c>
      <c r="O856">
        <f>(F856^2+G856^2+H856^2)^0.5</f>
        <v>0</v>
      </c>
      <c r="P856" t="e">
        <f>ATAN((R856^2+S856^2)^0.5/T856)/$AB$1</f>
        <v>#VALUE!</v>
      </c>
      <c r="Q856" t="e">
        <f>ATAN2(R856,S856)/$AB$1+180</f>
        <v>#VALUE!</v>
      </c>
      <c r="R856" t="e">
        <f>-F856*SIN(M856*$AB$1)*COS(N856*$AB$1)-G856*SIN($AB$1*M856)*SIN($AB$1*N856)+H856*COS($AB$1*M856)</f>
        <v>#VALUE!</v>
      </c>
      <c r="S856">
        <f>-F856*SIN($AB$1*N856)+G856*COS($AB$1*N856)</f>
        <v>0</v>
      </c>
      <c r="T856" t="e">
        <f>-F856*COS($AB$1*M856)*COS(N856*$AB$1)-G856*COS($AB$1*M856)*SIN($AB$1*N856)-H856*SIN($AB$1*M856)</f>
        <v>#VALUE!</v>
      </c>
      <c r="W856">
        <f t="shared" si="26"/>
        <v>0</v>
      </c>
    </row>
    <row r="857" spans="1:23">
      <c r="A857" t="s">
        <v>2627</v>
      </c>
      <c r="B857" t="s">
        <v>1146</v>
      </c>
      <c r="C857" t="s">
        <v>1147</v>
      </c>
      <c r="I857" t="s">
        <v>1792</v>
      </c>
      <c r="J857">
        <v>7.9000000000000001E-2</v>
      </c>
      <c r="K857" s="5" t="str">
        <f>RIGHTB(B857,1)</f>
        <v>N</v>
      </c>
      <c r="L857" s="5" t="str">
        <f>RIGHTB(C857,1)</f>
        <v>E</v>
      </c>
      <c r="M857" s="6" t="str">
        <f>IF(AND(K857="S",LEN(B857)&gt;4),-LEFT(B857,4),IF(AND(K857="S",LEN(B857)=4),-LEFT(B857,3),IF(AND(K857="N",LEN(B857)=4),LEFT(B857,3),LEFT(B857,4))))</f>
        <v>14.2</v>
      </c>
      <c r="N857" s="6" t="str">
        <f>IF(AND(L857="W",LEN(C857)=6),-LEFT(C857,5), IF(AND(L857="W",LEN(C857)=5),-LEFT(C857,4), IF(AND(L857="W",LEN(C857)=4), -LEFT(C857,3), IF(AND(L857="E", LEN(C857)=6),LEFT(C857,5), IF(AND(L857="E",LEN(C857)=5), LEFT(C857,4), IF(AND(L857="E",LEN(C857)=4),LEFT(C857,3) ))))))</f>
        <v>115.9</v>
      </c>
      <c r="O857">
        <f>(F857^2+G857^2+H857^2)^0.5</f>
        <v>0</v>
      </c>
      <c r="P857" t="e">
        <f>ATAN((R857^2+S857^2)^0.5/T857)/$AB$1</f>
        <v>#DIV/0!</v>
      </c>
      <c r="Q857" t="e">
        <f>ATAN2(R857,S857)/$AB$1+180</f>
        <v>#DIV/0!</v>
      </c>
      <c r="R857">
        <f>-F857*SIN(M857*$AB$1)*COS(N857*$AB$1)-G857*SIN($AB$1*M857)*SIN($AB$1*N857)+H857*COS($AB$1*M857)</f>
        <v>0</v>
      </c>
      <c r="S857">
        <f>-F857*SIN($AB$1*N857)+G857*COS($AB$1*N857)</f>
        <v>0</v>
      </c>
      <c r="T857">
        <f>-F857*COS($AB$1*M857)*COS(N857*$AB$1)-G857*COS($AB$1*M857)*SIN($AB$1*N857)-H857*SIN($AB$1*M857)</f>
        <v>0</v>
      </c>
      <c r="W857">
        <f t="shared" si="26"/>
        <v>0</v>
      </c>
    </row>
    <row r="858" spans="1:23">
      <c r="A858" t="s">
        <v>2595</v>
      </c>
      <c r="B858" t="s">
        <v>1119</v>
      </c>
      <c r="C858" t="s">
        <v>1120</v>
      </c>
      <c r="I858" t="s">
        <v>1792</v>
      </c>
      <c r="J858">
        <v>7.9000000000000001E-2</v>
      </c>
      <c r="K858" s="5" t="str">
        <f>RIGHTB(B858,1)</f>
        <v>S</v>
      </c>
      <c r="L858" s="5" t="str">
        <f>RIGHTB(C858,1)</f>
        <v>E</v>
      </c>
      <c r="M858" s="6">
        <f>IF(AND(K858="S",LEN(B858)&gt;4),-LEFT(B858,4),IF(AND(K858="S",LEN(B858)=4),-LEFT(B858,3),IF(AND(K858="N",LEN(B858)=4),LEFT(B858,3),LEFT(B858,4))))</f>
        <v>-58.5</v>
      </c>
      <c r="N858" s="6" t="str">
        <f>IF(AND(L858="W",LEN(C858)=6),-LEFT(C858,5), IF(AND(L858="W",LEN(C858)=5),-LEFT(C858,4), IF(AND(L858="W",LEN(C858)=4), -LEFT(C858,3), IF(AND(L858="E", LEN(C858)=6),LEFT(C858,5), IF(AND(L858="E",LEN(C858)=5), LEFT(C858,4), IF(AND(L858="E",LEN(C858)=4),LEFT(C858,3) ))))))</f>
        <v>142.6</v>
      </c>
      <c r="O858">
        <f>(F858^2+G858^2+H858^2)^0.5</f>
        <v>0</v>
      </c>
      <c r="P858" t="e">
        <f>ATAN((R858^2+S858^2)^0.5/T858)/$AB$1</f>
        <v>#DIV/0!</v>
      </c>
      <c r="Q858" t="e">
        <f>ATAN2(R858,S858)/$AB$1+180</f>
        <v>#DIV/0!</v>
      </c>
      <c r="R858">
        <f>-F858*SIN(M858*$AB$1)*COS(N858*$AB$1)-G858*SIN($AB$1*M858)*SIN($AB$1*N858)+H858*COS($AB$1*M858)</f>
        <v>0</v>
      </c>
      <c r="S858">
        <f>-F858*SIN($AB$1*N858)+G858*COS($AB$1*N858)</f>
        <v>0</v>
      </c>
      <c r="T858">
        <f>-F858*COS($AB$1*M858)*COS(N858*$AB$1)-G858*COS($AB$1*M858)*SIN($AB$1*N858)-H858*SIN($AB$1*M858)</f>
        <v>0</v>
      </c>
      <c r="W858">
        <f t="shared" si="26"/>
        <v>0</v>
      </c>
    </row>
    <row r="859" spans="1:23">
      <c r="A859" t="s">
        <v>2506</v>
      </c>
      <c r="B859" t="s">
        <v>1058</v>
      </c>
      <c r="C859" t="s">
        <v>1059</v>
      </c>
      <c r="I859" t="s">
        <v>1792</v>
      </c>
      <c r="J859">
        <v>7.9000000000000001E-2</v>
      </c>
      <c r="K859" s="5" t="str">
        <f>RIGHTB(B859,1)</f>
        <v>S</v>
      </c>
      <c r="L859" s="5" t="str">
        <f>RIGHTB(C859,1)</f>
        <v>E</v>
      </c>
      <c r="M859" s="6">
        <f>IF(AND(K859="S",LEN(B859)&gt;4),-LEFT(B859,4),IF(AND(K859="S",LEN(B859)=4),-LEFT(B859,3),IF(AND(K859="N",LEN(B859)=4),LEFT(B859,3),LEFT(B859,4))))</f>
        <v>-18.399999999999999</v>
      </c>
      <c r="N859" s="6" t="str">
        <f>IF(AND(L859="W",LEN(C859)=6),-LEFT(C859,5), IF(AND(L859="W",LEN(C859)=5),-LEFT(C859,4), IF(AND(L859="W",LEN(C859)=4), -LEFT(C859,3), IF(AND(L859="E", LEN(C859)=6),LEFT(C859,5), IF(AND(L859="E",LEN(C859)=5), LEFT(C859,4), IF(AND(L859="E",LEN(C859)=4),LEFT(C859,3) ))))))</f>
        <v>162.6</v>
      </c>
      <c r="O859">
        <f>(F859^2+G859^2+H859^2)^0.5</f>
        <v>0</v>
      </c>
      <c r="P859" t="e">
        <f>ATAN((R859^2+S859^2)^0.5/T859)/$AB$1</f>
        <v>#DIV/0!</v>
      </c>
      <c r="Q859" t="e">
        <f>ATAN2(R859,S859)/$AB$1+180</f>
        <v>#DIV/0!</v>
      </c>
      <c r="R859">
        <f>-F859*SIN(M859*$AB$1)*COS(N859*$AB$1)-G859*SIN($AB$1*M859)*SIN($AB$1*N859)+H859*COS($AB$1*M859)</f>
        <v>0</v>
      </c>
      <c r="S859">
        <f>-F859*SIN($AB$1*N859)+G859*COS($AB$1*N859)</f>
        <v>0</v>
      </c>
      <c r="T859">
        <f>-F859*COS($AB$1*M859)*COS(N859*$AB$1)-G859*COS($AB$1*M859)*SIN($AB$1*N859)-H859*SIN($AB$1*M859)</f>
        <v>0</v>
      </c>
      <c r="W859">
        <f t="shared" si="26"/>
        <v>0</v>
      </c>
    </row>
    <row r="860" spans="1:23">
      <c r="A860" t="s">
        <v>2416</v>
      </c>
      <c r="I860" t="s">
        <v>1792</v>
      </c>
      <c r="J860">
        <v>7.9000000000000001E-2</v>
      </c>
      <c r="K860" s="5" t="str">
        <f>RIGHTB(B860,1)</f>
        <v/>
      </c>
      <c r="L860" s="5" t="str">
        <f>RIGHTB(C860,1)</f>
        <v/>
      </c>
      <c r="M860" s="6" t="str">
        <f>IF(AND(K860="S",LEN(B860)&gt;4),-LEFT(B860,4),IF(AND(K860="S",LEN(B860)=4),-LEFT(B860,3),IF(AND(K860="N",LEN(B860)=4),LEFT(B860,3),LEFT(B860,4))))</f>
        <v/>
      </c>
      <c r="N860" s="6" t="b">
        <f>IF(AND(L860="W",LEN(C860)=6),-LEFT(C860,5), IF(AND(L860="W",LEN(C860)=5),-LEFT(C860,4), IF(AND(L860="W",LEN(C860)=4), -LEFT(C860,3), IF(AND(L860="E", LEN(C860)=6),LEFT(C860,5), IF(AND(L860="E",LEN(C860)=5), LEFT(C860,4), IF(AND(L860="E",LEN(C860)=4),LEFT(C860,3) ))))))</f>
        <v>0</v>
      </c>
      <c r="O860">
        <f>(F860^2+G860^2+H860^2)^0.5</f>
        <v>0</v>
      </c>
      <c r="P860" t="e">
        <f>ATAN((R860^2+S860^2)^0.5/T860)/$AB$1</f>
        <v>#VALUE!</v>
      </c>
      <c r="Q860" t="e">
        <f>ATAN2(R860,S860)/$AB$1+180</f>
        <v>#VALUE!</v>
      </c>
      <c r="R860" t="e">
        <f>-F860*SIN(M860*$AB$1)*COS(N860*$AB$1)-G860*SIN($AB$1*M860)*SIN($AB$1*N860)+H860*COS($AB$1*M860)</f>
        <v>#VALUE!</v>
      </c>
      <c r="S860">
        <f>-F860*SIN($AB$1*N860)+G860*COS($AB$1*N860)</f>
        <v>0</v>
      </c>
      <c r="T860" t="e">
        <f>-F860*COS($AB$1*M860)*COS(N860*$AB$1)-G860*COS($AB$1*M860)*SIN($AB$1*N860)-H860*SIN($AB$1*M860)</f>
        <v>#VALUE!</v>
      </c>
      <c r="W860">
        <f t="shared" si="26"/>
        <v>0</v>
      </c>
    </row>
    <row r="861" spans="1:23">
      <c r="A861" t="s">
        <v>2400</v>
      </c>
      <c r="B861" t="s">
        <v>341</v>
      </c>
      <c r="C861" t="s">
        <v>983</v>
      </c>
      <c r="D861">
        <v>37</v>
      </c>
      <c r="I861" t="s">
        <v>1792</v>
      </c>
      <c r="J861">
        <v>7.9000000000000001E-2</v>
      </c>
      <c r="K861" s="5" t="str">
        <f>RIGHTB(B861,1)</f>
        <v>N</v>
      </c>
      <c r="L861" s="5" t="str">
        <f>RIGHTB(C861,1)</f>
        <v>W</v>
      </c>
      <c r="M861" s="6" t="str">
        <f>IF(AND(K861="S",LEN(B861)&gt;4),-LEFT(B861,4),IF(AND(K861="S",LEN(B861)=4),-LEFT(B861,3),IF(AND(K861="N",LEN(B861)=4),LEFT(B861,3),LEFT(B861,4))))</f>
        <v>20.9</v>
      </c>
      <c r="N861" s="6">
        <f>IF(AND(L861="W",LEN(C861)=6),-LEFT(C861,5), IF(AND(L861="W",LEN(C861)=5),-LEFT(C861,4), IF(AND(L861="W",LEN(C861)=4), -LEFT(C861,3), IF(AND(L861="E", LEN(C861)=6),LEFT(C861,5), IF(AND(L861="E",LEN(C861)=5), LEFT(C861,4), IF(AND(L861="E",LEN(C861)=4),LEFT(C861,3) ))))))</f>
        <v>-36.700000000000003</v>
      </c>
      <c r="O861">
        <f>(F861^2+G861^2+H861^2)^0.5</f>
        <v>0</v>
      </c>
      <c r="P861" t="e">
        <f>ATAN((R861^2+S861^2)^0.5/T861)/$AB$1</f>
        <v>#DIV/0!</v>
      </c>
      <c r="Q861" t="e">
        <f>ATAN2(R861,S861)/$AB$1+180</f>
        <v>#DIV/0!</v>
      </c>
      <c r="R861">
        <f>-F861*SIN(M861*$AB$1)*COS(N861*$AB$1)-G861*SIN($AB$1*M861)*SIN($AB$1*N861)+H861*COS($AB$1*M861)</f>
        <v>0</v>
      </c>
      <c r="S861">
        <f>-F861*SIN($AB$1*N861)+G861*COS($AB$1*N861)</f>
        <v>0</v>
      </c>
      <c r="T861">
        <f>-F861*COS($AB$1*M861)*COS(N861*$AB$1)-G861*COS($AB$1*M861)*SIN($AB$1*N861)-H861*SIN($AB$1*M861)</f>
        <v>0</v>
      </c>
      <c r="W861">
        <f t="shared" si="26"/>
        <v>0</v>
      </c>
    </row>
    <row r="862" spans="1:23">
      <c r="A862" t="s">
        <v>2386</v>
      </c>
      <c r="B862" t="s">
        <v>964</v>
      </c>
      <c r="C862" t="s">
        <v>965</v>
      </c>
      <c r="D862">
        <v>53</v>
      </c>
      <c r="I862" t="s">
        <v>1792</v>
      </c>
      <c r="J862">
        <v>7.9000000000000001E-2</v>
      </c>
      <c r="K862" s="5" t="str">
        <f>RIGHTB(B862,1)</f>
        <v>S</v>
      </c>
      <c r="L862" s="5" t="str">
        <f>RIGHTB(C862,1)</f>
        <v>W</v>
      </c>
      <c r="M862" s="6">
        <f>IF(AND(K862="S",LEN(B862)&gt;4),-LEFT(B862,4),IF(AND(K862="S",LEN(B862)=4),-LEFT(B862,3),IF(AND(K862="N",LEN(B862)=4),LEFT(B862,3),LEFT(B862,4))))</f>
        <v>-2.8</v>
      </c>
      <c r="N862" s="6">
        <f>IF(AND(L862="W",LEN(C862)=6),-LEFT(C862,5), IF(AND(L862="W",LEN(C862)=5),-LEFT(C862,4), IF(AND(L862="W",LEN(C862)=4), -LEFT(C862,3), IF(AND(L862="E", LEN(C862)=6),LEFT(C862,5), IF(AND(L862="E",LEN(C862)=5), LEFT(C862,4), IF(AND(L862="E",LEN(C862)=4),LEFT(C862,3) ))))))</f>
        <v>-84.1</v>
      </c>
      <c r="O862">
        <f>(F862^2+G862^2+H862^2)^0.5</f>
        <v>0</v>
      </c>
      <c r="P862" t="e">
        <f>ATAN((R862^2+S862^2)^0.5/T862)/$AB$1</f>
        <v>#DIV/0!</v>
      </c>
      <c r="Q862" t="e">
        <f>ATAN2(R862,S862)/$AB$1+180</f>
        <v>#DIV/0!</v>
      </c>
      <c r="R862">
        <f>-F862*SIN(M862*$AB$1)*COS(N862*$AB$1)-G862*SIN($AB$1*M862)*SIN($AB$1*N862)+H862*COS($AB$1*M862)</f>
        <v>0</v>
      </c>
      <c r="S862">
        <f>-F862*SIN($AB$1*N862)+G862*COS($AB$1*N862)</f>
        <v>0</v>
      </c>
      <c r="T862">
        <f>-F862*COS($AB$1*M862)*COS(N862*$AB$1)-G862*COS($AB$1*M862)*SIN($AB$1*N862)-H862*SIN($AB$1*M862)</f>
        <v>0</v>
      </c>
      <c r="W862">
        <f t="shared" si="26"/>
        <v>0</v>
      </c>
    </row>
    <row r="863" spans="1:23">
      <c r="A863" t="s">
        <v>2342</v>
      </c>
      <c r="I863" t="s">
        <v>1792</v>
      </c>
      <c r="J863">
        <v>7.9000000000000001E-2</v>
      </c>
      <c r="K863" s="5" t="str">
        <f>RIGHTB(B863,1)</f>
        <v/>
      </c>
      <c r="L863" s="5" t="str">
        <f>RIGHTB(C863,1)</f>
        <v/>
      </c>
      <c r="M863" s="6" t="str">
        <f>IF(AND(K863="S",LEN(B863)&gt;4),-LEFT(B863,4),IF(AND(K863="S",LEN(B863)=4),-LEFT(B863,3),IF(AND(K863="N",LEN(B863)=4),LEFT(B863,3),LEFT(B863,4))))</f>
        <v/>
      </c>
      <c r="N863" s="6" t="b">
        <f>IF(AND(L863="W",LEN(C863)=6),-LEFT(C863,5), IF(AND(L863="W",LEN(C863)=5),-LEFT(C863,4), IF(AND(L863="W",LEN(C863)=4), -LEFT(C863,3), IF(AND(L863="E", LEN(C863)=6),LEFT(C863,5), IF(AND(L863="E",LEN(C863)=5), LEFT(C863,4), IF(AND(L863="E",LEN(C863)=4),LEFT(C863,3) ))))))</f>
        <v>0</v>
      </c>
      <c r="O863">
        <f>(F863^2+G863^2+H863^2)^0.5</f>
        <v>0</v>
      </c>
      <c r="P863" t="e">
        <f>ATAN((R863^2+S863^2)^0.5/T863)/$AB$1</f>
        <v>#VALUE!</v>
      </c>
      <c r="Q863" t="e">
        <f>ATAN2(R863,S863)/$AB$1+180</f>
        <v>#VALUE!</v>
      </c>
      <c r="R863" t="e">
        <f>-F863*SIN(M863*$AB$1)*COS(N863*$AB$1)-G863*SIN($AB$1*M863)*SIN($AB$1*N863)+H863*COS($AB$1*M863)</f>
        <v>#VALUE!</v>
      </c>
      <c r="S863">
        <f>-F863*SIN($AB$1*N863)+G863*COS($AB$1*N863)</f>
        <v>0</v>
      </c>
      <c r="T863" t="e">
        <f>-F863*COS($AB$1*M863)*COS(N863*$AB$1)-G863*COS($AB$1*M863)*SIN($AB$1*N863)-H863*SIN($AB$1*M863)</f>
        <v>#VALUE!</v>
      </c>
      <c r="W863">
        <f t="shared" si="26"/>
        <v>0</v>
      </c>
    </row>
    <row r="864" spans="1:23">
      <c r="A864" t="s">
        <v>2256</v>
      </c>
      <c r="B864" t="s">
        <v>327</v>
      </c>
      <c r="C864" t="s">
        <v>328</v>
      </c>
      <c r="I864" t="s">
        <v>1792</v>
      </c>
      <c r="J864">
        <v>7.9000000000000001E-2</v>
      </c>
      <c r="K864" s="5" t="str">
        <f>RIGHTB(B864,1)</f>
        <v>N</v>
      </c>
      <c r="L864" s="5" t="str">
        <f>RIGHTB(C864,1)</f>
        <v>E</v>
      </c>
      <c r="M864" s="6" t="str">
        <f>IF(AND(K864="S",LEN(B864)&gt;4),-LEFT(B864,4),IF(AND(K864="S",LEN(B864)=4),-LEFT(B864,3),IF(AND(K864="N",LEN(B864)=4),LEFT(B864,3),LEFT(B864,4))))</f>
        <v>6.0</v>
      </c>
      <c r="N864" s="6" t="str">
        <f>IF(AND(L864="W",LEN(C864)=6),-LEFT(C864,5), IF(AND(L864="W",LEN(C864)=5),-LEFT(C864,4), IF(AND(L864="W",LEN(C864)=4), -LEFT(C864,3), IF(AND(L864="E", LEN(C864)=6),LEFT(C864,5), IF(AND(L864="E",LEN(C864)=5), LEFT(C864,4), IF(AND(L864="E",LEN(C864)=4),LEFT(C864,3) ))))))</f>
        <v>84.3</v>
      </c>
      <c r="O864">
        <f>(F864^2+G864^2+H864^2)^0.5</f>
        <v>0</v>
      </c>
      <c r="P864" t="e">
        <f>ATAN((R864^2+S864^2)^0.5/T864)/$AB$1</f>
        <v>#DIV/0!</v>
      </c>
      <c r="Q864" t="e">
        <f>ATAN2(R864,S864)/$AB$1+180</f>
        <v>#DIV/0!</v>
      </c>
      <c r="R864">
        <f>-F864*SIN(M864*$AB$1)*COS(N864*$AB$1)-G864*SIN($AB$1*M864)*SIN($AB$1*N864)+H864*COS($AB$1*M864)</f>
        <v>0</v>
      </c>
      <c r="S864">
        <f>-F864*SIN($AB$1*N864)+G864*COS($AB$1*N864)</f>
        <v>0</v>
      </c>
      <c r="T864">
        <f>-F864*COS($AB$1*M864)*COS(N864*$AB$1)-G864*COS($AB$1*M864)*SIN($AB$1*N864)-H864*SIN($AB$1*M864)</f>
        <v>0</v>
      </c>
      <c r="W864">
        <f t="shared" si="26"/>
        <v>0</v>
      </c>
    </row>
    <row r="865" spans="1:23">
      <c r="A865" t="s">
        <v>2236</v>
      </c>
      <c r="B865" t="s">
        <v>300</v>
      </c>
      <c r="C865" t="s">
        <v>301</v>
      </c>
      <c r="I865" t="s">
        <v>1792</v>
      </c>
      <c r="J865">
        <v>7.9000000000000001E-2</v>
      </c>
      <c r="K865" s="5" t="str">
        <f>RIGHTB(B865,1)</f>
        <v>N</v>
      </c>
      <c r="L865" s="5" t="str">
        <f>RIGHTB(C865,1)</f>
        <v>W</v>
      </c>
      <c r="M865" s="6" t="str">
        <f>IF(AND(K865="S",LEN(B865)&gt;4),-LEFT(B865,4),IF(AND(K865="S",LEN(B865)=4),-LEFT(B865,3),IF(AND(K865="N",LEN(B865)=4),LEFT(B865,3),LEFT(B865,4))))</f>
        <v>45.5</v>
      </c>
      <c r="N865" s="6">
        <f>IF(AND(L865="W",LEN(C865)=6),-LEFT(C865,5), IF(AND(L865="W",LEN(C865)=5),-LEFT(C865,4), IF(AND(L865="W",LEN(C865)=4), -LEFT(C865,3), IF(AND(L865="E", LEN(C865)=6),LEFT(C865,5), IF(AND(L865="E",LEN(C865)=5), LEFT(C865,4), IF(AND(L865="E",LEN(C865)=4),LEFT(C865,3) ))))))</f>
        <v>-157.69999999999999</v>
      </c>
      <c r="O865">
        <f>(F865^2+G865^2+H865^2)^0.5</f>
        <v>0</v>
      </c>
      <c r="P865" t="e">
        <f>ATAN((R865^2+S865^2)^0.5/T865)/$AB$1</f>
        <v>#DIV/0!</v>
      </c>
      <c r="Q865" t="e">
        <f>ATAN2(R865,S865)/$AB$1+180</f>
        <v>#DIV/0!</v>
      </c>
      <c r="R865">
        <f>-F865*SIN(M865*$AB$1)*COS(N865*$AB$1)-G865*SIN($AB$1*M865)*SIN($AB$1*N865)+H865*COS($AB$1*M865)</f>
        <v>0</v>
      </c>
      <c r="S865">
        <f>-F865*SIN($AB$1*N865)+G865*COS($AB$1*N865)</f>
        <v>0</v>
      </c>
      <c r="T865">
        <f>-F865*COS($AB$1*M865)*COS(N865*$AB$1)-G865*COS($AB$1*M865)*SIN($AB$1*N865)-H865*SIN($AB$1*M865)</f>
        <v>0</v>
      </c>
      <c r="W865">
        <f t="shared" si="26"/>
        <v>0</v>
      </c>
    </row>
    <row r="866" spans="1:23">
      <c r="A866" t="s">
        <v>2177</v>
      </c>
      <c r="B866" t="s">
        <v>224</v>
      </c>
      <c r="C866" t="s">
        <v>225</v>
      </c>
      <c r="I866" t="s">
        <v>1792</v>
      </c>
      <c r="J866">
        <v>7.9000000000000001E-2</v>
      </c>
      <c r="K866" s="5" t="str">
        <f>RIGHTB(B866,1)</f>
        <v>S</v>
      </c>
      <c r="L866" s="5" t="str">
        <f>RIGHTB(C866,1)</f>
        <v>W</v>
      </c>
      <c r="M866" s="6">
        <f>IF(AND(K866="S",LEN(B866)&gt;4),-LEFT(B866,4),IF(AND(K866="S",LEN(B866)=4),-LEFT(B866,3),IF(AND(K866="N",LEN(B866)=4),LEFT(B866,3),LEFT(B866,4))))</f>
        <v>-16.8</v>
      </c>
      <c r="N866" s="6">
        <f>IF(AND(L866="W",LEN(C866)=6),-LEFT(C866,5), IF(AND(L866="W",LEN(C866)=5),-LEFT(C866,4), IF(AND(L866="W",LEN(C866)=4), -LEFT(C866,3), IF(AND(L866="E", LEN(C866)=6),LEFT(C866,5), IF(AND(L866="E",LEN(C866)=5), LEFT(C866,4), IF(AND(L866="E",LEN(C866)=4),LEFT(C866,3) ))))))</f>
        <v>-85.6</v>
      </c>
      <c r="O866">
        <f>(F866^2+G866^2+H866^2)^0.5</f>
        <v>0</v>
      </c>
      <c r="P866" t="e">
        <f>ATAN((R866^2+S866^2)^0.5/T866)/$AB$1</f>
        <v>#DIV/0!</v>
      </c>
      <c r="Q866" t="e">
        <f>ATAN2(R866,S866)/$AB$1+180</f>
        <v>#DIV/0!</v>
      </c>
      <c r="R866">
        <f>-F866*SIN(M866*$AB$1)*COS(N866*$AB$1)-G866*SIN($AB$1*M866)*SIN($AB$1*N866)+H866*COS($AB$1*M866)</f>
        <v>0</v>
      </c>
      <c r="S866">
        <f>-F866*SIN($AB$1*N866)+G866*COS($AB$1*N866)</f>
        <v>0</v>
      </c>
      <c r="T866">
        <f>-F866*COS($AB$1*M866)*COS(N866*$AB$1)-G866*COS($AB$1*M866)*SIN($AB$1*N866)-H866*SIN($AB$1*M866)</f>
        <v>0</v>
      </c>
      <c r="W866">
        <f t="shared" si="26"/>
        <v>0</v>
      </c>
    </row>
    <row r="867" spans="1:23">
      <c r="A867" t="s">
        <v>2140</v>
      </c>
      <c r="B867" t="s">
        <v>171</v>
      </c>
      <c r="C867" t="s">
        <v>172</v>
      </c>
      <c r="I867" t="s">
        <v>1792</v>
      </c>
      <c r="J867">
        <v>7.9000000000000001E-2</v>
      </c>
      <c r="K867" s="5" t="str">
        <f>RIGHTB(B867,1)</f>
        <v>N</v>
      </c>
      <c r="L867" s="5" t="str">
        <f>RIGHTB(C867,1)</f>
        <v>W</v>
      </c>
      <c r="M867" s="6" t="str">
        <f>IF(AND(K867="S",LEN(B867)&gt;4),-LEFT(B867,4),IF(AND(K867="S",LEN(B867)=4),-LEFT(B867,3),IF(AND(K867="N",LEN(B867)=4),LEFT(B867,3),LEFT(B867,4))))</f>
        <v>46.9</v>
      </c>
      <c r="N867" s="6">
        <f>IF(AND(L867="W",LEN(C867)=6),-LEFT(C867,5), IF(AND(L867="W",LEN(C867)=5),-LEFT(C867,4), IF(AND(L867="W",LEN(C867)=4), -LEFT(C867,3), IF(AND(L867="E", LEN(C867)=6),LEFT(C867,5), IF(AND(L867="E",LEN(C867)=5), LEFT(C867,4), IF(AND(L867="E",LEN(C867)=4),LEFT(C867,3) ))))))</f>
        <v>-29.8</v>
      </c>
      <c r="O867">
        <f>(F867^2+G867^2+H867^2)^0.5</f>
        <v>0</v>
      </c>
      <c r="P867" t="e">
        <f>ATAN((R867^2+S867^2)^0.5/T867)/$AB$1</f>
        <v>#DIV/0!</v>
      </c>
      <c r="Q867" t="e">
        <f>ATAN2(R867,S867)/$AB$1+180</f>
        <v>#DIV/0!</v>
      </c>
      <c r="R867">
        <f>-F867*SIN(M867*$AB$1)*COS(N867*$AB$1)-G867*SIN($AB$1*M867)*SIN($AB$1*N867)+H867*COS($AB$1*M867)</f>
        <v>0</v>
      </c>
      <c r="S867">
        <f>-F867*SIN($AB$1*N867)+G867*COS($AB$1*N867)</f>
        <v>0</v>
      </c>
      <c r="T867">
        <f>-F867*COS($AB$1*M867)*COS(N867*$AB$1)-G867*COS($AB$1*M867)*SIN($AB$1*N867)-H867*SIN($AB$1*M867)</f>
        <v>0</v>
      </c>
      <c r="W867">
        <f t="shared" si="26"/>
        <v>0</v>
      </c>
    </row>
    <row r="868" spans="1:23">
      <c r="A868" t="s">
        <v>2090</v>
      </c>
      <c r="I868" t="s">
        <v>1792</v>
      </c>
      <c r="J868">
        <v>7.9000000000000001E-2</v>
      </c>
      <c r="K868" s="5" t="str">
        <f>RIGHTB(B868,1)</f>
        <v/>
      </c>
      <c r="L868" s="5" t="str">
        <f>RIGHTB(C868,1)</f>
        <v/>
      </c>
      <c r="M868" s="6" t="str">
        <f>IF(AND(K868="S",LEN(B868)&gt;4),-LEFT(B868,4),IF(AND(K868="S",LEN(B868)=4),-LEFT(B868,3),IF(AND(K868="N",LEN(B868)=4),LEFT(B868,3),LEFT(B868,4))))</f>
        <v/>
      </c>
      <c r="N868" s="6" t="b">
        <f>IF(AND(L868="W",LEN(C868)=6),-LEFT(C868,5), IF(AND(L868="W",LEN(C868)=5),-LEFT(C868,4), IF(AND(L868="W",LEN(C868)=4), -LEFT(C868,3), IF(AND(L868="E", LEN(C868)=6),LEFT(C868,5), IF(AND(L868="E",LEN(C868)=5), LEFT(C868,4), IF(AND(L868="E",LEN(C868)=4),LEFT(C868,3) ))))))</f>
        <v>0</v>
      </c>
      <c r="O868">
        <f>(F868^2+G868^2+H868^2)^0.5</f>
        <v>0</v>
      </c>
      <c r="P868" t="e">
        <f>ATAN((R868^2+S868^2)^0.5/T868)/$AB$1</f>
        <v>#VALUE!</v>
      </c>
      <c r="Q868" t="e">
        <f>ATAN2(R868,S868)/$AB$1+180</f>
        <v>#VALUE!</v>
      </c>
      <c r="R868" t="e">
        <f>-F868*SIN(M868*$AB$1)*COS(N868*$AB$1)-G868*SIN($AB$1*M868)*SIN($AB$1*N868)+H868*COS($AB$1*M868)</f>
        <v>#VALUE!</v>
      </c>
      <c r="S868">
        <f>-F868*SIN($AB$1*N868)+G868*COS($AB$1*N868)</f>
        <v>0</v>
      </c>
      <c r="T868" t="e">
        <f>-F868*COS($AB$1*M868)*COS(N868*$AB$1)-G868*COS($AB$1*M868)*SIN($AB$1*N868)-H868*SIN($AB$1*M868)</f>
        <v>#VALUE!</v>
      </c>
      <c r="W868">
        <f t="shared" si="26"/>
        <v>0</v>
      </c>
    </row>
    <row r="869" spans="1:23">
      <c r="A869" t="s">
        <v>2089</v>
      </c>
      <c r="I869" t="s">
        <v>1792</v>
      </c>
      <c r="J869">
        <v>7.9000000000000001E-2</v>
      </c>
      <c r="K869" s="5" t="str">
        <f>RIGHTB(B869,1)</f>
        <v/>
      </c>
      <c r="L869" s="5" t="str">
        <f>RIGHTB(C869,1)</f>
        <v/>
      </c>
      <c r="M869" s="6" t="str">
        <f>IF(AND(K869="S",LEN(B869)&gt;4),-LEFT(B869,4),IF(AND(K869="S",LEN(B869)=4),-LEFT(B869,3),IF(AND(K869="N",LEN(B869)=4),LEFT(B869,3),LEFT(B869,4))))</f>
        <v/>
      </c>
      <c r="N869" s="6" t="b">
        <f>IF(AND(L869="W",LEN(C869)=6),-LEFT(C869,5), IF(AND(L869="W",LEN(C869)=5),-LEFT(C869,4), IF(AND(L869="W",LEN(C869)=4), -LEFT(C869,3), IF(AND(L869="E", LEN(C869)=6),LEFT(C869,5), IF(AND(L869="E",LEN(C869)=5), LEFT(C869,4), IF(AND(L869="E",LEN(C869)=4),LEFT(C869,3) ))))))</f>
        <v>0</v>
      </c>
      <c r="O869">
        <f>(F869^2+G869^2+H869^2)^0.5</f>
        <v>0</v>
      </c>
      <c r="P869" t="e">
        <f>ATAN((R869^2+S869^2)^0.5/T869)/$AB$1</f>
        <v>#VALUE!</v>
      </c>
      <c r="Q869" t="e">
        <f>ATAN2(R869,S869)/$AB$1+180</f>
        <v>#VALUE!</v>
      </c>
      <c r="R869" t="e">
        <f>-F869*SIN(M869*$AB$1)*COS(N869*$AB$1)-G869*SIN($AB$1*M869)*SIN($AB$1*N869)+H869*COS($AB$1*M869)</f>
        <v>#VALUE!</v>
      </c>
      <c r="S869">
        <f>-F869*SIN($AB$1*N869)+G869*COS($AB$1*N869)</f>
        <v>0</v>
      </c>
      <c r="T869" t="e">
        <f>-F869*COS($AB$1*M869)*COS(N869*$AB$1)-G869*COS($AB$1*M869)*SIN($AB$1*N869)-H869*SIN($AB$1*M869)</f>
        <v>#VALUE!</v>
      </c>
      <c r="W869">
        <f t="shared" si="26"/>
        <v>0</v>
      </c>
    </row>
    <row r="870" spans="1:23">
      <c r="A870" t="s">
        <v>2037</v>
      </c>
      <c r="B870" t="s">
        <v>919</v>
      </c>
      <c r="C870" t="s">
        <v>920</v>
      </c>
      <c r="I870" t="s">
        <v>1792</v>
      </c>
      <c r="J870">
        <v>7.9000000000000001E-2</v>
      </c>
      <c r="K870" s="5" t="str">
        <f>RIGHTB(B870,1)</f>
        <v>S</v>
      </c>
      <c r="L870" s="5" t="str">
        <f>RIGHTB(C870,1)</f>
        <v>W</v>
      </c>
      <c r="M870" s="6">
        <f>IF(AND(K870="S",LEN(B870)&gt;4),-LEFT(B870,4),IF(AND(K870="S",LEN(B870)=4),-LEFT(B870,3),IF(AND(K870="N",LEN(B870)=4),LEFT(B870,3),LEFT(B870,4))))</f>
        <v>-23.3</v>
      </c>
      <c r="N870" s="6">
        <f>IF(AND(L870="W",LEN(C870)=6),-LEFT(C870,5), IF(AND(L870="W",LEN(C870)=5),-LEFT(C870,4), IF(AND(L870="W",LEN(C870)=4), -LEFT(C870,3), IF(AND(L870="E", LEN(C870)=6),LEFT(C870,5), IF(AND(L870="E",LEN(C870)=5), LEFT(C870,4), IF(AND(L870="E",LEN(C870)=4),LEFT(C870,3) ))))))</f>
        <v>-49.2</v>
      </c>
      <c r="O870">
        <f>(F870^2+G870^2+H870^2)^0.5</f>
        <v>0</v>
      </c>
      <c r="P870" t="e">
        <f>ATAN((R870^2+S870^2)^0.5/T870)/$AB$1</f>
        <v>#DIV/0!</v>
      </c>
      <c r="Q870" t="e">
        <f>ATAN2(R870,S870)/$AB$1+180</f>
        <v>#DIV/0!</v>
      </c>
      <c r="R870">
        <f>-F870*SIN(M870*$AB$1)*COS(N870*$AB$1)-G870*SIN($AB$1*M870)*SIN($AB$1*N870)+H870*COS($AB$1*M870)</f>
        <v>0</v>
      </c>
      <c r="S870">
        <f>-F870*SIN($AB$1*N870)+G870*COS($AB$1*N870)</f>
        <v>0</v>
      </c>
      <c r="T870">
        <f>-F870*COS($AB$1*M870)*COS(N870*$AB$1)-G870*COS($AB$1*M870)*SIN($AB$1*N870)-H870*SIN($AB$1*M870)</f>
        <v>0</v>
      </c>
      <c r="W870">
        <f t="shared" si="26"/>
        <v>0</v>
      </c>
    </row>
    <row r="871" spans="1:23">
      <c r="A871" t="s">
        <v>2009</v>
      </c>
      <c r="B871" t="s">
        <v>900</v>
      </c>
      <c r="C871" t="s">
        <v>901</v>
      </c>
      <c r="D871">
        <v>41</v>
      </c>
      <c r="I871" t="s">
        <v>1792</v>
      </c>
      <c r="J871">
        <v>7.9000000000000001E-2</v>
      </c>
      <c r="K871" s="5" t="str">
        <f>RIGHTB(B871,1)</f>
        <v>N</v>
      </c>
      <c r="L871" s="5" t="str">
        <f>RIGHTB(C871,1)</f>
        <v>E</v>
      </c>
      <c r="M871" s="6" t="str">
        <f>IF(AND(K871="S",LEN(B871)&gt;4),-LEFT(B871,4),IF(AND(K871="S",LEN(B871)=4),-LEFT(B871,3),IF(AND(K871="N",LEN(B871)=4),LEFT(B871,3),LEFT(B871,4))))</f>
        <v>31.0</v>
      </c>
      <c r="N871" s="6" t="str">
        <f>IF(AND(L871="W",LEN(C871)=6),-LEFT(C871,5), IF(AND(L871="W",LEN(C871)=5),-LEFT(C871,4), IF(AND(L871="W",LEN(C871)=4), -LEFT(C871,3), IF(AND(L871="E", LEN(C871)=6),LEFT(C871,5), IF(AND(L871="E",LEN(C871)=5), LEFT(C871,4), IF(AND(L871="E",LEN(C871)=4),LEFT(C871,3) ))))))</f>
        <v>159.6</v>
      </c>
      <c r="O871">
        <f>(F871^2+G871^2+H871^2)^0.5</f>
        <v>0</v>
      </c>
      <c r="P871" t="e">
        <f>ATAN((R871^2+S871^2)^0.5/T871)/$AB$1</f>
        <v>#DIV/0!</v>
      </c>
      <c r="Q871" t="e">
        <f>ATAN2(R871,S871)/$AB$1+180</f>
        <v>#DIV/0!</v>
      </c>
      <c r="R871">
        <f>-F871*SIN(M871*$AB$1)*COS(N871*$AB$1)-G871*SIN($AB$1*M871)*SIN($AB$1*N871)+H871*COS($AB$1*M871)</f>
        <v>0</v>
      </c>
      <c r="S871">
        <f>-F871*SIN($AB$1*N871)+G871*COS($AB$1*N871)</f>
        <v>0</v>
      </c>
      <c r="T871">
        <f>-F871*COS($AB$1*M871)*COS(N871*$AB$1)-G871*COS($AB$1*M871)*SIN($AB$1*N871)-H871*SIN($AB$1*M871)</f>
        <v>0</v>
      </c>
      <c r="W871">
        <f t="shared" si="26"/>
        <v>0</v>
      </c>
    </row>
    <row r="872" spans="1:23">
      <c r="A872" t="s">
        <v>1984</v>
      </c>
      <c r="B872" t="s">
        <v>280</v>
      </c>
      <c r="C872" t="s">
        <v>644</v>
      </c>
      <c r="D872">
        <v>39</v>
      </c>
      <c r="I872" t="s">
        <v>1792</v>
      </c>
      <c r="J872">
        <v>7.9000000000000001E-2</v>
      </c>
      <c r="K872" s="5" t="str">
        <f>RIGHTB(B872,1)</f>
        <v>N</v>
      </c>
      <c r="L872" s="5" t="str">
        <f>RIGHTB(C872,1)</f>
        <v>W</v>
      </c>
      <c r="M872" s="6" t="str">
        <f>IF(AND(K872="S",LEN(B872)&gt;4),-LEFT(B872,4),IF(AND(K872="S",LEN(B872)=4),-LEFT(B872,3),IF(AND(K872="N",LEN(B872)=4),LEFT(B872,3),LEFT(B872,4))))</f>
        <v>33.8</v>
      </c>
      <c r="N872" s="6">
        <f>IF(AND(L872="W",LEN(C872)=6),-LEFT(C872,5), IF(AND(L872="W",LEN(C872)=5),-LEFT(C872,4), IF(AND(L872="W",LEN(C872)=4), -LEFT(C872,3), IF(AND(L872="E", LEN(C872)=6),LEFT(C872,5), IF(AND(L872="E",LEN(C872)=5), LEFT(C872,4), IF(AND(L872="E",LEN(C872)=4),LEFT(C872,3) ))))))</f>
        <v>-160.69999999999999</v>
      </c>
      <c r="O872">
        <f>(F872^2+G872^2+H872^2)^0.5</f>
        <v>0</v>
      </c>
      <c r="P872" t="e">
        <f>ATAN((R872^2+S872^2)^0.5/T872)/$AB$1</f>
        <v>#DIV/0!</v>
      </c>
      <c r="Q872" t="e">
        <f>ATAN2(R872,S872)/$AB$1+180</f>
        <v>#DIV/0!</v>
      </c>
      <c r="R872">
        <f>-F872*SIN(M872*$AB$1)*COS(N872*$AB$1)-G872*SIN($AB$1*M872)*SIN($AB$1*N872)+H872*COS($AB$1*M872)</f>
        <v>0</v>
      </c>
      <c r="S872">
        <f>-F872*SIN($AB$1*N872)+G872*COS($AB$1*N872)</f>
        <v>0</v>
      </c>
      <c r="T872">
        <f>-F872*COS($AB$1*M872)*COS(N872*$AB$1)-G872*COS($AB$1*M872)*SIN($AB$1*N872)-H872*SIN($AB$1*M872)</f>
        <v>0</v>
      </c>
      <c r="W872">
        <f t="shared" si="26"/>
        <v>0</v>
      </c>
    </row>
    <row r="873" spans="1:23">
      <c r="A873" t="s">
        <v>1880</v>
      </c>
      <c r="B873" t="s">
        <v>665</v>
      </c>
      <c r="C873" t="s">
        <v>666</v>
      </c>
      <c r="D873">
        <v>37</v>
      </c>
      <c r="I873" t="s">
        <v>1792</v>
      </c>
      <c r="J873">
        <v>7.9000000000000001E-2</v>
      </c>
      <c r="K873" s="5" t="str">
        <f>RIGHTB(B873,1)</f>
        <v>S</v>
      </c>
      <c r="L873" s="5" t="str">
        <f>RIGHTB(C873,1)</f>
        <v>W</v>
      </c>
      <c r="M873" s="6">
        <f>IF(AND(K873="S",LEN(B873)&gt;4),-LEFT(B873,4),IF(AND(K873="S",LEN(B873)=4),-LEFT(B873,3),IF(AND(K873="N",LEN(B873)=4),LEFT(B873,3),LEFT(B873,4))))</f>
        <v>-39.200000000000003</v>
      </c>
      <c r="N873" s="6">
        <f>IF(AND(L873="W",LEN(C873)=6),-LEFT(C873,5), IF(AND(L873="W",LEN(C873)=5),-LEFT(C873,4), IF(AND(L873="W",LEN(C873)=4), -LEFT(C873,3), IF(AND(L873="E", LEN(C873)=6),LEFT(C873,5), IF(AND(L873="E",LEN(C873)=5), LEFT(C873,4), IF(AND(L873="E",LEN(C873)=4),LEFT(C873,3) ))))))</f>
        <v>-162.9</v>
      </c>
      <c r="O873">
        <f>(F873^2+G873^2+H873^2)^0.5</f>
        <v>0</v>
      </c>
      <c r="P873" t="e">
        <f>ATAN((R873^2+S873^2)^0.5/T873)/$AB$1</f>
        <v>#DIV/0!</v>
      </c>
      <c r="Q873" t="e">
        <f>ATAN2(R873,S873)/$AB$1+180</f>
        <v>#DIV/0!</v>
      </c>
      <c r="R873">
        <f>-F873*SIN(M873*$AB$1)*COS(N873*$AB$1)-G873*SIN($AB$1*M873)*SIN($AB$1*N873)+H873*COS($AB$1*M873)</f>
        <v>0</v>
      </c>
      <c r="S873">
        <f>-F873*SIN($AB$1*N873)+G873*COS($AB$1*N873)</f>
        <v>0</v>
      </c>
      <c r="T873">
        <f>-F873*COS($AB$1*M873)*COS(N873*$AB$1)-G873*COS($AB$1*M873)*SIN($AB$1*N873)-H873*SIN($AB$1*M873)</f>
        <v>0</v>
      </c>
      <c r="W873">
        <f t="shared" si="26"/>
        <v>0</v>
      </c>
    </row>
    <row r="874" spans="1:23">
      <c r="A874" t="s">
        <v>1856</v>
      </c>
      <c r="B874" t="s">
        <v>156</v>
      </c>
      <c r="C874" t="s">
        <v>868</v>
      </c>
      <c r="I874" t="s">
        <v>1792</v>
      </c>
      <c r="J874">
        <v>7.9000000000000001E-2</v>
      </c>
      <c r="K874" s="5" t="str">
        <f>RIGHTB(B874,1)</f>
        <v>S</v>
      </c>
      <c r="L874" s="5" t="str">
        <f>RIGHTB(C874,1)</f>
        <v>W</v>
      </c>
      <c r="M874" s="6">
        <f>IF(AND(K874="S",LEN(B874)&gt;4),-LEFT(B874,4),IF(AND(K874="S",LEN(B874)=4),-LEFT(B874,3),IF(AND(K874="N",LEN(B874)=4),LEFT(B874,3),LEFT(B874,4))))</f>
        <v>-41.8</v>
      </c>
      <c r="N874" s="6">
        <f>IF(AND(L874="W",LEN(C874)=6),-LEFT(C874,5), IF(AND(L874="W",LEN(C874)=5),-LEFT(C874,4), IF(AND(L874="W",LEN(C874)=4), -LEFT(C874,3), IF(AND(L874="E", LEN(C874)=6),LEFT(C874,5), IF(AND(L874="E",LEN(C874)=5), LEFT(C874,4), IF(AND(L874="E",LEN(C874)=4),LEFT(C874,3) ))))))</f>
        <v>-7.4</v>
      </c>
      <c r="O874">
        <f>(F874^2+G874^2+H874^2)^0.5</f>
        <v>0</v>
      </c>
      <c r="P874" t="e">
        <f>ATAN((R874^2+S874^2)^0.5/T874)/$AB$1</f>
        <v>#DIV/0!</v>
      </c>
      <c r="Q874" t="e">
        <f>ATAN2(R874,S874)/$AB$1+180</f>
        <v>#DIV/0!</v>
      </c>
      <c r="R874">
        <f>-F874*SIN(M874*$AB$1)*COS(N874*$AB$1)-G874*SIN($AB$1*M874)*SIN($AB$1*N874)+H874*COS($AB$1*M874)</f>
        <v>0</v>
      </c>
      <c r="S874">
        <f>-F874*SIN($AB$1*N874)+G874*COS($AB$1*N874)</f>
        <v>0</v>
      </c>
      <c r="T874">
        <f>-F874*COS($AB$1*M874)*COS(N874*$AB$1)-G874*COS($AB$1*M874)*SIN($AB$1*N874)-H874*SIN($AB$1*M874)</f>
        <v>0</v>
      </c>
      <c r="W874">
        <f t="shared" si="26"/>
        <v>0</v>
      </c>
    </row>
    <row r="875" spans="1:23">
      <c r="A875" t="s">
        <v>1852</v>
      </c>
      <c r="B875" t="s">
        <v>860</v>
      </c>
      <c r="C875" t="s">
        <v>861</v>
      </c>
      <c r="D875">
        <v>26.5</v>
      </c>
      <c r="I875" t="s">
        <v>1792</v>
      </c>
      <c r="J875">
        <v>7.9000000000000001E-2</v>
      </c>
      <c r="K875" s="5" t="str">
        <f>RIGHTB(B875,1)</f>
        <v>N</v>
      </c>
      <c r="L875" s="5" t="str">
        <f>RIGHTB(C875,1)</f>
        <v>W</v>
      </c>
      <c r="M875" s="6" t="str">
        <f>IF(AND(K875="S",LEN(B875)&gt;4),-LEFT(B875,4),IF(AND(K875="S",LEN(B875)=4),-LEFT(B875,3),IF(AND(K875="N",LEN(B875)=4),LEFT(B875,3),LEFT(B875,4))))</f>
        <v>28.4</v>
      </c>
      <c r="N875" s="6">
        <f>IF(AND(L875="W",LEN(C875)=6),-LEFT(C875,5), IF(AND(L875="W",LEN(C875)=5),-LEFT(C875,4), IF(AND(L875="W",LEN(C875)=4), -LEFT(C875,3), IF(AND(L875="E", LEN(C875)=6),LEFT(C875,5), IF(AND(L875="E",LEN(C875)=5), LEFT(C875,4), IF(AND(L875="E",LEN(C875)=4),LEFT(C875,3) ))))))</f>
        <v>-88.3</v>
      </c>
      <c r="O875">
        <f>(F875^2+G875^2+H875^2)^0.5</f>
        <v>0</v>
      </c>
      <c r="P875" t="e">
        <f>ATAN((R875^2+S875^2)^0.5/T875)/$AB$1</f>
        <v>#DIV/0!</v>
      </c>
      <c r="Q875" t="e">
        <f>ATAN2(R875,S875)/$AB$1+180</f>
        <v>#DIV/0!</v>
      </c>
      <c r="R875">
        <f>-F875*SIN(M875*$AB$1)*COS(N875*$AB$1)-G875*SIN($AB$1*M875)*SIN($AB$1*N875)+H875*COS($AB$1*M875)</f>
        <v>0</v>
      </c>
      <c r="S875">
        <f>-F875*SIN($AB$1*N875)+G875*COS($AB$1*N875)</f>
        <v>0</v>
      </c>
      <c r="T875">
        <f>-F875*COS($AB$1*M875)*COS(N875*$AB$1)-G875*COS($AB$1*M875)*SIN($AB$1*N875)-H875*SIN($AB$1*M875)</f>
        <v>0</v>
      </c>
      <c r="W875">
        <f t="shared" si="26"/>
        <v>0</v>
      </c>
    </row>
    <row r="876" spans="1:23">
      <c r="A876" t="s">
        <v>1800</v>
      </c>
      <c r="B876" t="s">
        <v>774</v>
      </c>
      <c r="C876" t="s">
        <v>775</v>
      </c>
      <c r="D876">
        <v>36</v>
      </c>
      <c r="I876" t="s">
        <v>1792</v>
      </c>
      <c r="J876">
        <v>7.9000000000000001E-2</v>
      </c>
      <c r="K876" s="5" t="str">
        <f>RIGHTB(B876,1)</f>
        <v>S</v>
      </c>
      <c r="L876" s="5" t="str">
        <f>RIGHTB(C876,1)</f>
        <v>W</v>
      </c>
      <c r="M876" s="6">
        <f>IF(AND(K876="S",LEN(B876)&gt;4),-LEFT(B876,4),IF(AND(K876="S",LEN(B876)=4),-LEFT(B876,3),IF(AND(K876="N",LEN(B876)=4),LEFT(B876,3),LEFT(B876,4))))</f>
        <v>-20</v>
      </c>
      <c r="N876" s="6">
        <f>IF(AND(L876="W",LEN(C876)=6),-LEFT(C876,5), IF(AND(L876="W",LEN(C876)=5),-LEFT(C876,4), IF(AND(L876="W",LEN(C876)=4), -LEFT(C876,3), IF(AND(L876="E", LEN(C876)=6),LEFT(C876,5), IF(AND(L876="E",LEN(C876)=5), LEFT(C876,4), IF(AND(L876="E",LEN(C876)=4),LEFT(C876,3) ))))))</f>
        <v>-103.8</v>
      </c>
      <c r="O876">
        <f>(F876^2+G876^2+H876^2)^0.5</f>
        <v>0</v>
      </c>
      <c r="P876" t="e">
        <f>ATAN((R876^2+S876^2)^0.5/T876)/$AB$1</f>
        <v>#DIV/0!</v>
      </c>
      <c r="Q876" t="e">
        <f>ATAN2(R876,S876)/$AB$1+180</f>
        <v>#DIV/0!</v>
      </c>
      <c r="R876">
        <f>-F876*SIN(M876*$AB$1)*COS(N876*$AB$1)-G876*SIN($AB$1*M876)*SIN($AB$1*N876)+H876*COS($AB$1*M876)</f>
        <v>0</v>
      </c>
      <c r="S876">
        <f>-F876*SIN($AB$1*N876)+G876*COS($AB$1*N876)</f>
        <v>0</v>
      </c>
      <c r="T876">
        <f>-F876*COS($AB$1*M876)*COS(N876*$AB$1)-G876*COS($AB$1*M876)*SIN($AB$1*N876)-H876*SIN($AB$1*M876)</f>
        <v>0</v>
      </c>
      <c r="W876">
        <f t="shared" si="26"/>
        <v>0</v>
      </c>
    </row>
    <row r="877" spans="1:23">
      <c r="A877" t="s">
        <v>1791</v>
      </c>
      <c r="B877" t="s">
        <v>761</v>
      </c>
      <c r="C877" t="s">
        <v>762</v>
      </c>
      <c r="I877" t="s">
        <v>1792</v>
      </c>
      <c r="J877">
        <v>7.9000000000000001E-2</v>
      </c>
      <c r="K877" s="5" t="str">
        <f>RIGHTB(B877,1)</f>
        <v>N</v>
      </c>
      <c r="L877" s="5" t="str">
        <f>RIGHTB(C877,1)</f>
        <v>W</v>
      </c>
      <c r="M877" s="6" t="str">
        <f>IF(AND(K877="S",LEN(B877)&gt;4),-LEFT(B877,4),IF(AND(K877="S",LEN(B877)=4),-LEFT(B877,3),IF(AND(K877="N",LEN(B877)=4),LEFT(B877,3),LEFT(B877,4))))</f>
        <v>12.9</v>
      </c>
      <c r="N877" s="6">
        <f>IF(AND(L877="W",LEN(C877)=6),-LEFT(C877,5), IF(AND(L877="W",LEN(C877)=5),-LEFT(C877,4), IF(AND(L877="W",LEN(C877)=4), -LEFT(C877,3), IF(AND(L877="E", LEN(C877)=6),LEFT(C877,5), IF(AND(L877="E",LEN(C877)=5), LEFT(C877,4), IF(AND(L877="E",LEN(C877)=4),LEFT(C877,3) ))))))</f>
        <v>-150.19999999999999</v>
      </c>
      <c r="O877">
        <f>(F877^2+G877^2+H877^2)^0.5</f>
        <v>0</v>
      </c>
      <c r="P877" t="e">
        <f>ATAN((R877^2+S877^2)^0.5/T877)/$AB$1</f>
        <v>#DIV/0!</v>
      </c>
      <c r="Q877" t="e">
        <f>ATAN2(R877,S877)/$AB$1+180</f>
        <v>#DIV/0!</v>
      </c>
      <c r="R877">
        <f>-F877*SIN(M877*$AB$1)*COS(N877*$AB$1)-G877*SIN($AB$1*M877)*SIN($AB$1*N877)+H877*COS($AB$1*M877)</f>
        <v>0</v>
      </c>
      <c r="S877">
        <f>-F877*SIN($AB$1*N877)+G877*COS($AB$1*N877)</f>
        <v>0</v>
      </c>
      <c r="T877">
        <f>-F877*COS($AB$1*M877)*COS(N877*$AB$1)-G877*COS($AB$1*M877)*SIN($AB$1*N877)-H877*SIN($AB$1*M877)</f>
        <v>0</v>
      </c>
      <c r="W877">
        <f t="shared" si="26"/>
        <v>0</v>
      </c>
    </row>
    <row r="878" spans="1:23">
      <c r="A878" t="s">
        <v>2744</v>
      </c>
      <c r="I878" t="s">
        <v>1708</v>
      </c>
      <c r="J878">
        <v>7.5999999999999998E-2</v>
      </c>
      <c r="K878" s="5" t="str">
        <f>RIGHTB(B878,1)</f>
        <v/>
      </c>
      <c r="L878" s="5" t="str">
        <f>RIGHTB(C878,1)</f>
        <v/>
      </c>
      <c r="M878" s="6" t="str">
        <f>IF(AND(K878="S",LEN(B878)&gt;4),-LEFT(B878,4),IF(AND(K878="S",LEN(B878)=4),-LEFT(B878,3),IF(AND(K878="N",LEN(B878)=4),LEFT(B878,3),LEFT(B878,4))))</f>
        <v/>
      </c>
      <c r="N878" s="6" t="b">
        <f>IF(AND(L878="W",LEN(C878)=6),-LEFT(C878,5), IF(AND(L878="W",LEN(C878)=5),-LEFT(C878,4), IF(AND(L878="W",LEN(C878)=4), -LEFT(C878,3), IF(AND(L878="E", LEN(C878)=6),LEFT(C878,5), IF(AND(L878="E",LEN(C878)=5), LEFT(C878,4), IF(AND(L878="E",LEN(C878)=4),LEFT(C878,3) ))))))</f>
        <v>0</v>
      </c>
      <c r="O878">
        <f>(F878^2+G878^2+H878^2)^0.5</f>
        <v>0</v>
      </c>
      <c r="P878" t="e">
        <f>ATAN((R878^2+S878^2)^0.5/T878)/$AB$1</f>
        <v>#VALUE!</v>
      </c>
      <c r="Q878" t="e">
        <f>ATAN2(R878,S878)/$AB$1+180</f>
        <v>#VALUE!</v>
      </c>
      <c r="R878" t="e">
        <f>-F878*SIN(M878*$AB$1)*COS(N878*$AB$1)-G878*SIN($AB$1*M878)*SIN($AB$1*N878)+H878*COS($AB$1*M878)</f>
        <v>#VALUE!</v>
      </c>
      <c r="S878">
        <f>-F878*SIN($AB$1*N878)+G878*COS($AB$1*N878)</f>
        <v>0</v>
      </c>
      <c r="T878" t="e">
        <f>-F878*COS($AB$1*M878)*COS(N878*$AB$1)-G878*COS($AB$1*M878)*SIN($AB$1*N878)-H878*SIN($AB$1*M878)</f>
        <v>#VALUE!</v>
      </c>
    </row>
    <row r="879" spans="1:23">
      <c r="A879" t="s">
        <v>2726</v>
      </c>
      <c r="I879" t="s">
        <v>1708</v>
      </c>
      <c r="J879">
        <v>7.5999999999999998E-2</v>
      </c>
      <c r="K879" s="5" t="str">
        <f>RIGHTB(B879,1)</f>
        <v/>
      </c>
      <c r="L879" s="5" t="str">
        <f>RIGHTB(C879,1)</f>
        <v/>
      </c>
      <c r="M879" s="6" t="str">
        <f>IF(AND(K879="S",LEN(B879)&gt;4),-LEFT(B879,4),IF(AND(K879="S",LEN(B879)=4),-LEFT(B879,3),IF(AND(K879="N",LEN(B879)=4),LEFT(B879,3),LEFT(B879,4))))</f>
        <v/>
      </c>
      <c r="N879" s="6" t="b">
        <f>IF(AND(L879="W",LEN(C879)=6),-LEFT(C879,5), IF(AND(L879="W",LEN(C879)=5),-LEFT(C879,4), IF(AND(L879="W",LEN(C879)=4), -LEFT(C879,3), IF(AND(L879="E", LEN(C879)=6),LEFT(C879,5), IF(AND(L879="E",LEN(C879)=5), LEFT(C879,4), IF(AND(L879="E",LEN(C879)=4),LEFT(C879,3) ))))))</f>
        <v>0</v>
      </c>
      <c r="O879">
        <f>(F879^2+G879^2+H879^2)^0.5</f>
        <v>0</v>
      </c>
      <c r="P879" t="e">
        <f>ATAN((R879^2+S879^2)^0.5/T879)/$AB$1</f>
        <v>#VALUE!</v>
      </c>
      <c r="Q879" t="e">
        <f>ATAN2(R879,S879)/$AB$1+180</f>
        <v>#VALUE!</v>
      </c>
      <c r="R879" t="e">
        <f>-F879*SIN(M879*$AB$1)*COS(N879*$AB$1)-G879*SIN($AB$1*M879)*SIN($AB$1*N879)+H879*COS($AB$1*M879)</f>
        <v>#VALUE!</v>
      </c>
      <c r="S879">
        <f>-F879*SIN($AB$1*N879)+G879*COS($AB$1*N879)</f>
        <v>0</v>
      </c>
      <c r="T879" t="e">
        <f>-F879*COS($AB$1*M879)*COS(N879*$AB$1)-G879*COS($AB$1*M879)*SIN($AB$1*N879)-H879*SIN($AB$1*M879)</f>
        <v>#VALUE!</v>
      </c>
      <c r="W879">
        <f t="shared" ref="W879:W910" si="27">IF(O879&lt;&gt;0,1,0)</f>
        <v>0</v>
      </c>
    </row>
    <row r="880" spans="1:23">
      <c r="A880" t="s">
        <v>2710</v>
      </c>
      <c r="B880" t="s">
        <v>711</v>
      </c>
      <c r="C880" t="s">
        <v>1208</v>
      </c>
      <c r="I880" t="s">
        <v>1708</v>
      </c>
      <c r="J880">
        <v>7.5999999999999998E-2</v>
      </c>
      <c r="K880" s="5" t="str">
        <f>RIGHTB(B880,1)</f>
        <v>S</v>
      </c>
      <c r="L880" s="5" t="str">
        <f>RIGHTB(C880,1)</f>
        <v>W</v>
      </c>
      <c r="M880" s="6">
        <f>IF(AND(K880="S",LEN(B880)&gt;4),-LEFT(B880,4),IF(AND(K880="S",LEN(B880)=4),-LEFT(B880,3),IF(AND(K880="N",LEN(B880)=4),LEFT(B880,3),LEFT(B880,4))))</f>
        <v>-2.1</v>
      </c>
      <c r="N880" s="6">
        <f>IF(AND(L880="W",LEN(C880)=6),-LEFT(C880,5), IF(AND(L880="W",LEN(C880)=5),-LEFT(C880,4), IF(AND(L880="W",LEN(C880)=4), -LEFT(C880,3), IF(AND(L880="E", LEN(C880)=6),LEFT(C880,5), IF(AND(L880="E",LEN(C880)=5), LEFT(C880,4), IF(AND(L880="E",LEN(C880)=4),LEFT(C880,3) ))))))</f>
        <v>-123.1</v>
      </c>
      <c r="O880">
        <f>(F880^2+G880^2+H880^2)^0.5</f>
        <v>0</v>
      </c>
      <c r="P880" t="e">
        <f>ATAN((R880^2+S880^2)^0.5/T880)/$AB$1</f>
        <v>#DIV/0!</v>
      </c>
      <c r="Q880" t="e">
        <f>ATAN2(R880,S880)/$AB$1+180</f>
        <v>#DIV/0!</v>
      </c>
      <c r="R880">
        <f>-F880*SIN(M880*$AB$1)*COS(N880*$AB$1)-G880*SIN($AB$1*M880)*SIN($AB$1*N880)+H880*COS($AB$1*M880)</f>
        <v>0</v>
      </c>
      <c r="S880">
        <f>-F880*SIN($AB$1*N880)+G880*COS($AB$1*N880)</f>
        <v>0</v>
      </c>
      <c r="T880">
        <f>-F880*COS($AB$1*M880)*COS(N880*$AB$1)-G880*COS($AB$1*M880)*SIN($AB$1*N880)-H880*SIN($AB$1*M880)</f>
        <v>0</v>
      </c>
      <c r="W880">
        <f t="shared" si="27"/>
        <v>0</v>
      </c>
    </row>
    <row r="881" spans="1:23">
      <c r="A881" t="s">
        <v>2603</v>
      </c>
      <c r="B881" t="s">
        <v>2604</v>
      </c>
      <c r="C881" t="s">
        <v>2605</v>
      </c>
      <c r="I881" t="s">
        <v>1708</v>
      </c>
      <c r="J881">
        <v>7.5999999999999998E-2</v>
      </c>
      <c r="K881" s="5" t="str">
        <f>RIGHTB(B881,1)</f>
        <v>S</v>
      </c>
      <c r="L881" s="5" t="str">
        <f>RIGHTB(C881,1)</f>
        <v>E</v>
      </c>
      <c r="M881" s="6">
        <f>IF(AND(K881="S",LEN(B881)&gt;4),-LEFT(B881,4),IF(AND(K881="S",LEN(B881)=4),-LEFT(B881,3),IF(AND(K881="N",LEN(B881)=4),LEFT(B881,3),LEFT(B881,4))))</f>
        <v>-46.6</v>
      </c>
      <c r="N881" s="6" t="str">
        <f>IF(AND(L881="W",LEN(C881)=6),-LEFT(C881,5), IF(AND(L881="W",LEN(C881)=5),-LEFT(C881,4), IF(AND(L881="W",LEN(C881)=4), -LEFT(C881,3), IF(AND(L881="E", LEN(C881)=6),LEFT(C881,5), IF(AND(L881="E",LEN(C881)=5), LEFT(C881,4), IF(AND(L881="E",LEN(C881)=4),LEFT(C881,3) ))))))</f>
        <v>163.3</v>
      </c>
      <c r="O881">
        <f>(F881^2+G881^2+H881^2)^0.5</f>
        <v>0</v>
      </c>
      <c r="P881" t="e">
        <f>ATAN((R881^2+S881^2)^0.5/T881)/$AB$1</f>
        <v>#DIV/0!</v>
      </c>
      <c r="Q881" t="e">
        <f>ATAN2(R881,S881)/$AB$1+180</f>
        <v>#DIV/0!</v>
      </c>
      <c r="R881">
        <f>-F881*SIN(M881*$AB$1)*COS(N881*$AB$1)-G881*SIN($AB$1*M881)*SIN($AB$1*N881)+H881*COS($AB$1*M881)</f>
        <v>0</v>
      </c>
      <c r="S881">
        <f>-F881*SIN($AB$1*N881)+G881*COS($AB$1*N881)</f>
        <v>0</v>
      </c>
      <c r="T881">
        <f>-F881*COS($AB$1*M881)*COS(N881*$AB$1)-G881*COS($AB$1*M881)*SIN($AB$1*N881)-H881*SIN($AB$1*M881)</f>
        <v>0</v>
      </c>
      <c r="W881">
        <f t="shared" si="27"/>
        <v>0</v>
      </c>
    </row>
    <row r="882" spans="1:23">
      <c r="A882" t="s">
        <v>2502</v>
      </c>
      <c r="I882" t="s">
        <v>1708</v>
      </c>
      <c r="J882">
        <v>7.5999999999999998E-2</v>
      </c>
      <c r="K882" s="5" t="str">
        <f>RIGHTB(B882,1)</f>
        <v/>
      </c>
      <c r="L882" s="5" t="str">
        <f>RIGHTB(C882,1)</f>
        <v/>
      </c>
      <c r="M882" s="6" t="str">
        <f>IF(AND(K882="S",LEN(B882)&gt;4),-LEFT(B882,4),IF(AND(K882="S",LEN(B882)=4),-LEFT(B882,3),IF(AND(K882="N",LEN(B882)=4),LEFT(B882,3),LEFT(B882,4))))</f>
        <v/>
      </c>
      <c r="N882" s="6" t="b">
        <f>IF(AND(L882="W",LEN(C882)=6),-LEFT(C882,5), IF(AND(L882="W",LEN(C882)=5),-LEFT(C882,4), IF(AND(L882="W",LEN(C882)=4), -LEFT(C882,3), IF(AND(L882="E", LEN(C882)=6),LEFT(C882,5), IF(AND(L882="E",LEN(C882)=5), LEFT(C882,4), IF(AND(L882="E",LEN(C882)=4),LEFT(C882,3) ))))))</f>
        <v>0</v>
      </c>
      <c r="O882">
        <f>(F882^2+G882^2+H882^2)^0.5</f>
        <v>0</v>
      </c>
      <c r="P882" t="e">
        <f>ATAN((R882^2+S882^2)^0.5/T882)/$AB$1</f>
        <v>#VALUE!</v>
      </c>
      <c r="Q882" t="e">
        <f>ATAN2(R882,S882)/$AB$1+180</f>
        <v>#VALUE!</v>
      </c>
      <c r="R882" t="e">
        <f>-F882*SIN(M882*$AB$1)*COS(N882*$AB$1)-G882*SIN($AB$1*M882)*SIN($AB$1*N882)+H882*COS($AB$1*M882)</f>
        <v>#VALUE!</v>
      </c>
      <c r="S882">
        <f>-F882*SIN($AB$1*N882)+G882*COS($AB$1*N882)</f>
        <v>0</v>
      </c>
      <c r="T882" t="e">
        <f>-F882*COS($AB$1*M882)*COS(N882*$AB$1)-G882*COS($AB$1*M882)*SIN($AB$1*N882)-H882*SIN($AB$1*M882)</f>
        <v>#VALUE!</v>
      </c>
      <c r="W882">
        <f t="shared" si="27"/>
        <v>0</v>
      </c>
    </row>
    <row r="883" spans="1:23">
      <c r="A883" t="s">
        <v>2495</v>
      </c>
      <c r="I883" t="s">
        <v>1708</v>
      </c>
      <c r="J883">
        <v>7.5999999999999998E-2</v>
      </c>
      <c r="K883" s="5" t="str">
        <f>RIGHTB(B883,1)</f>
        <v/>
      </c>
      <c r="L883" s="5" t="str">
        <f>RIGHTB(C883,1)</f>
        <v/>
      </c>
      <c r="M883" s="6" t="str">
        <f>IF(AND(K883="S",LEN(B883)&gt;4),-LEFT(B883,4),IF(AND(K883="S",LEN(B883)=4),-LEFT(B883,3),IF(AND(K883="N",LEN(B883)=4),LEFT(B883,3),LEFT(B883,4))))</f>
        <v/>
      </c>
      <c r="N883" s="6" t="b">
        <f>IF(AND(L883="W",LEN(C883)=6),-LEFT(C883,5), IF(AND(L883="W",LEN(C883)=5),-LEFT(C883,4), IF(AND(L883="W",LEN(C883)=4), -LEFT(C883,3), IF(AND(L883="E", LEN(C883)=6),LEFT(C883,5), IF(AND(L883="E",LEN(C883)=5), LEFT(C883,4), IF(AND(L883="E",LEN(C883)=4),LEFT(C883,3) ))))))</f>
        <v>0</v>
      </c>
      <c r="O883">
        <f>(F883^2+G883^2+H883^2)^0.5</f>
        <v>0</v>
      </c>
      <c r="P883" t="e">
        <f>ATAN((R883^2+S883^2)^0.5/T883)/$AB$1</f>
        <v>#VALUE!</v>
      </c>
      <c r="Q883" t="e">
        <f>ATAN2(R883,S883)/$AB$1+180</f>
        <v>#VALUE!</v>
      </c>
      <c r="R883" t="e">
        <f>-F883*SIN(M883*$AB$1)*COS(N883*$AB$1)-G883*SIN($AB$1*M883)*SIN($AB$1*N883)+H883*COS($AB$1*M883)</f>
        <v>#VALUE!</v>
      </c>
      <c r="S883">
        <f>-F883*SIN($AB$1*N883)+G883*COS($AB$1*N883)</f>
        <v>0</v>
      </c>
      <c r="T883" t="e">
        <f>-F883*COS($AB$1*M883)*COS(N883*$AB$1)-G883*COS($AB$1*M883)*SIN($AB$1*N883)-H883*SIN($AB$1*M883)</f>
        <v>#VALUE!</v>
      </c>
      <c r="W883">
        <f t="shared" si="27"/>
        <v>0</v>
      </c>
    </row>
    <row r="884" spans="1:23">
      <c r="A884" t="s">
        <v>2493</v>
      </c>
      <c r="I884" t="s">
        <v>1708</v>
      </c>
      <c r="J884">
        <v>7.5999999999999998E-2</v>
      </c>
      <c r="K884" s="5" t="str">
        <f>RIGHTB(B884,1)</f>
        <v/>
      </c>
      <c r="L884" s="5" t="str">
        <f>RIGHTB(C884,1)</f>
        <v/>
      </c>
      <c r="M884" s="6" t="str">
        <f>IF(AND(K884="S",LEN(B884)&gt;4),-LEFT(B884,4),IF(AND(K884="S",LEN(B884)=4),-LEFT(B884,3),IF(AND(K884="N",LEN(B884)=4),LEFT(B884,3),LEFT(B884,4))))</f>
        <v/>
      </c>
      <c r="N884" s="6" t="b">
        <f>IF(AND(L884="W",LEN(C884)=6),-LEFT(C884,5), IF(AND(L884="W",LEN(C884)=5),-LEFT(C884,4), IF(AND(L884="W",LEN(C884)=4), -LEFT(C884,3), IF(AND(L884="E", LEN(C884)=6),LEFT(C884,5), IF(AND(L884="E",LEN(C884)=5), LEFT(C884,4), IF(AND(L884="E",LEN(C884)=4),LEFT(C884,3) ))))))</f>
        <v>0</v>
      </c>
      <c r="O884">
        <f>(F884^2+G884^2+H884^2)^0.5</f>
        <v>0</v>
      </c>
      <c r="P884" t="e">
        <f>ATAN((R884^2+S884^2)^0.5/T884)/$AB$1</f>
        <v>#VALUE!</v>
      </c>
      <c r="Q884" t="e">
        <f>ATAN2(R884,S884)/$AB$1+180</f>
        <v>#VALUE!</v>
      </c>
      <c r="R884" t="e">
        <f>-F884*SIN(M884*$AB$1)*COS(N884*$AB$1)-G884*SIN($AB$1*M884)*SIN($AB$1*N884)+H884*COS($AB$1*M884)</f>
        <v>#VALUE!</v>
      </c>
      <c r="S884">
        <f>-F884*SIN($AB$1*N884)+G884*COS($AB$1*N884)</f>
        <v>0</v>
      </c>
      <c r="T884" t="e">
        <f>-F884*COS($AB$1*M884)*COS(N884*$AB$1)-G884*COS($AB$1*M884)*SIN($AB$1*N884)-H884*SIN($AB$1*M884)</f>
        <v>#VALUE!</v>
      </c>
      <c r="W884">
        <f t="shared" si="27"/>
        <v>0</v>
      </c>
    </row>
    <row r="885" spans="1:23">
      <c r="A885" t="s">
        <v>2466</v>
      </c>
      <c r="B885" t="s">
        <v>1035</v>
      </c>
      <c r="C885" t="s">
        <v>287</v>
      </c>
      <c r="I885" t="s">
        <v>1708</v>
      </c>
      <c r="J885">
        <v>7.5999999999999998E-2</v>
      </c>
      <c r="K885" s="5" t="str">
        <f>RIGHTB(B885,1)</f>
        <v>S</v>
      </c>
      <c r="L885" s="5" t="str">
        <f>RIGHTB(C885,1)</f>
        <v>E</v>
      </c>
      <c r="M885" s="6">
        <f>IF(AND(K885="S",LEN(B885)&gt;4),-LEFT(B885,4),IF(AND(K885="S",LEN(B885)=4),-LEFT(B885,3),IF(AND(K885="N",LEN(B885)=4),LEFT(B885,3),LEFT(B885,4))))</f>
        <v>-4.8</v>
      </c>
      <c r="N885" s="6" t="str">
        <f>IF(AND(L885="W",LEN(C885)=6),-LEFT(C885,5), IF(AND(L885="W",LEN(C885)=5),-LEFT(C885,4), IF(AND(L885="W",LEN(C885)=4), -LEFT(C885,3), IF(AND(L885="E", LEN(C885)=6),LEFT(C885,5), IF(AND(L885="E",LEN(C885)=5), LEFT(C885,4), IF(AND(L885="E",LEN(C885)=4),LEFT(C885,3) ))))))</f>
        <v>21.0</v>
      </c>
      <c r="O885">
        <f>(F885^2+G885^2+H885^2)^0.5</f>
        <v>0</v>
      </c>
      <c r="P885" t="e">
        <f>ATAN((R885^2+S885^2)^0.5/T885)/$AB$1</f>
        <v>#DIV/0!</v>
      </c>
      <c r="Q885" t="e">
        <f>ATAN2(R885,S885)/$AB$1+180</f>
        <v>#DIV/0!</v>
      </c>
      <c r="R885">
        <f>-F885*SIN(M885*$AB$1)*COS(N885*$AB$1)-G885*SIN($AB$1*M885)*SIN($AB$1*N885)+H885*COS($AB$1*M885)</f>
        <v>0</v>
      </c>
      <c r="S885">
        <f>-F885*SIN($AB$1*N885)+G885*COS($AB$1*N885)</f>
        <v>0</v>
      </c>
      <c r="T885">
        <f>-F885*COS($AB$1*M885)*COS(N885*$AB$1)-G885*COS($AB$1*M885)*SIN($AB$1*N885)-H885*SIN($AB$1*M885)</f>
        <v>0</v>
      </c>
      <c r="W885">
        <f t="shared" si="27"/>
        <v>0</v>
      </c>
    </row>
    <row r="886" spans="1:23">
      <c r="A886" t="s">
        <v>2404</v>
      </c>
      <c r="B886" t="s">
        <v>694</v>
      </c>
      <c r="C886" t="s">
        <v>985</v>
      </c>
      <c r="D886">
        <v>39</v>
      </c>
      <c r="I886" t="s">
        <v>1708</v>
      </c>
      <c r="J886">
        <v>7.5999999999999998E-2</v>
      </c>
      <c r="K886" s="5" t="str">
        <f>RIGHTB(B886,1)</f>
        <v>S</v>
      </c>
      <c r="L886" s="5" t="str">
        <f>RIGHTB(C886,1)</f>
        <v>W</v>
      </c>
      <c r="M886" s="6">
        <f>IF(AND(K886="S",LEN(B886)&gt;4),-LEFT(B886,4),IF(AND(K886="S",LEN(B886)=4),-LEFT(B886,3),IF(AND(K886="N",LEN(B886)=4),LEFT(B886,3),LEFT(B886,4))))</f>
        <v>-43.8</v>
      </c>
      <c r="N886" s="6">
        <f>IF(AND(L886="W",LEN(C886)=6),-LEFT(C886,5), IF(AND(L886="W",LEN(C886)=5),-LEFT(C886,4), IF(AND(L886="W",LEN(C886)=4), -LEFT(C886,3), IF(AND(L886="E", LEN(C886)=6),LEFT(C886,5), IF(AND(L886="E",LEN(C886)=5), LEFT(C886,4), IF(AND(L886="E",LEN(C886)=4),LEFT(C886,3) ))))))</f>
        <v>-73.900000000000006</v>
      </c>
      <c r="O886">
        <f>(F886^2+G886^2+H886^2)^0.5</f>
        <v>0</v>
      </c>
      <c r="P886" t="e">
        <f>ATAN((R886^2+S886^2)^0.5/T886)/$AB$1</f>
        <v>#DIV/0!</v>
      </c>
      <c r="Q886" t="e">
        <f>ATAN2(R886,S886)/$AB$1+180</f>
        <v>#DIV/0!</v>
      </c>
      <c r="R886">
        <f>-F886*SIN(M886*$AB$1)*COS(N886*$AB$1)-G886*SIN($AB$1*M886)*SIN($AB$1*N886)+H886*COS($AB$1*M886)</f>
        <v>0</v>
      </c>
      <c r="S886">
        <f>-F886*SIN($AB$1*N886)+G886*COS($AB$1*N886)</f>
        <v>0</v>
      </c>
      <c r="T886">
        <f>-F886*COS($AB$1*M886)*COS(N886*$AB$1)-G886*COS($AB$1*M886)*SIN($AB$1*N886)-H886*SIN($AB$1*M886)</f>
        <v>0</v>
      </c>
      <c r="W886">
        <f t="shared" si="27"/>
        <v>0</v>
      </c>
    </row>
    <row r="887" spans="1:23">
      <c r="A887" t="s">
        <v>2330</v>
      </c>
      <c r="B887" t="s">
        <v>439</v>
      </c>
      <c r="C887" t="s">
        <v>440</v>
      </c>
      <c r="I887" t="s">
        <v>1708</v>
      </c>
      <c r="J887">
        <v>7.5999999999999998E-2</v>
      </c>
      <c r="K887" s="5" t="str">
        <f>RIGHTB(B887,1)</f>
        <v>N</v>
      </c>
      <c r="L887" s="5" t="str">
        <f>RIGHTB(C887,1)</f>
        <v>W</v>
      </c>
      <c r="M887" s="6" t="str">
        <f>IF(AND(K887="S",LEN(B887)&gt;4),-LEFT(B887,4),IF(AND(K887="S",LEN(B887)=4),-LEFT(B887,3),IF(AND(K887="N",LEN(B887)=4),LEFT(B887,3),LEFT(B887,4))))</f>
        <v>14.0</v>
      </c>
      <c r="N887" s="6">
        <f>IF(AND(L887="W",LEN(C887)=6),-LEFT(C887,5), IF(AND(L887="W",LEN(C887)=5),-LEFT(C887,4), IF(AND(L887="W",LEN(C887)=4), -LEFT(C887,3), IF(AND(L887="E", LEN(C887)=6),LEFT(C887,5), IF(AND(L887="E",LEN(C887)=5), LEFT(C887,4), IF(AND(L887="E",LEN(C887)=4),LEFT(C887,3) ))))))</f>
        <v>-140</v>
      </c>
      <c r="O887">
        <f>(F887^2+G887^2+H887^2)^0.5</f>
        <v>0</v>
      </c>
      <c r="P887" t="e">
        <f>ATAN((R887^2+S887^2)^0.5/T887)/$AB$1</f>
        <v>#DIV/0!</v>
      </c>
      <c r="Q887" t="e">
        <f>ATAN2(R887,S887)/$AB$1+180</f>
        <v>#DIV/0!</v>
      </c>
      <c r="R887">
        <f>-F887*SIN(M887*$AB$1)*COS(N887*$AB$1)-G887*SIN($AB$1*M887)*SIN($AB$1*N887)+H887*COS($AB$1*M887)</f>
        <v>0</v>
      </c>
      <c r="S887">
        <f>-F887*SIN($AB$1*N887)+G887*COS($AB$1*N887)</f>
        <v>0</v>
      </c>
      <c r="T887">
        <f>-F887*COS($AB$1*M887)*COS(N887*$AB$1)-G887*COS($AB$1*M887)*SIN($AB$1*N887)-H887*SIN($AB$1*M887)</f>
        <v>0</v>
      </c>
      <c r="W887">
        <f t="shared" si="27"/>
        <v>0</v>
      </c>
    </row>
    <row r="888" spans="1:23">
      <c r="A888" t="s">
        <v>2293</v>
      </c>
      <c r="B888" t="s">
        <v>78</v>
      </c>
      <c r="C888" t="s">
        <v>2294</v>
      </c>
      <c r="I888" t="s">
        <v>1708</v>
      </c>
      <c r="J888">
        <v>7.5999999999999998E-2</v>
      </c>
      <c r="K888" s="5" t="str">
        <f>RIGHTB(B888,1)</f>
        <v>S</v>
      </c>
      <c r="L888" s="5" t="str">
        <f>RIGHTB(C888,1)</f>
        <v>W</v>
      </c>
      <c r="M888" s="6">
        <f>IF(AND(K888="S",LEN(B888)&gt;4),-LEFT(B888,4),IF(AND(K888="S",LEN(B888)=4),-LEFT(B888,3),IF(AND(K888="N",LEN(B888)=4),LEFT(B888,3),LEFT(B888,4))))</f>
        <v>-31.8</v>
      </c>
      <c r="N888" s="6">
        <f>IF(AND(L888="W",LEN(C888)=6),-LEFT(C888,5), IF(AND(L888="W",LEN(C888)=5),-LEFT(C888,4), IF(AND(L888="W",LEN(C888)=4), -LEFT(C888,3), IF(AND(L888="E", LEN(C888)=6),LEFT(C888,5), IF(AND(L888="E",LEN(C888)=5), LEFT(C888,4), IF(AND(L888="E",LEN(C888)=4),LEFT(C888,3) ))))))</f>
        <v>-58.5</v>
      </c>
      <c r="O888">
        <f>(F888^2+G888^2+H888^2)^0.5</f>
        <v>0</v>
      </c>
      <c r="P888" t="e">
        <f>ATAN((R888^2+S888^2)^0.5/T888)/$AB$1</f>
        <v>#DIV/0!</v>
      </c>
      <c r="Q888" t="e">
        <f>ATAN2(R888,S888)/$AB$1+180</f>
        <v>#DIV/0!</v>
      </c>
      <c r="R888">
        <f>-F888*SIN(M888*$AB$1)*COS(N888*$AB$1)-G888*SIN($AB$1*M888)*SIN($AB$1*N888)+H888*COS($AB$1*M888)</f>
        <v>0</v>
      </c>
      <c r="S888">
        <f>-F888*SIN($AB$1*N888)+G888*COS($AB$1*N888)</f>
        <v>0</v>
      </c>
      <c r="T888">
        <f>-F888*COS($AB$1*M888)*COS(N888*$AB$1)-G888*COS($AB$1*M888)*SIN($AB$1*N888)-H888*SIN($AB$1*M888)</f>
        <v>0</v>
      </c>
      <c r="W888">
        <f t="shared" si="27"/>
        <v>0</v>
      </c>
    </row>
    <row r="889" spans="1:23">
      <c r="A889" t="s">
        <v>2289</v>
      </c>
      <c r="B889" t="s">
        <v>171</v>
      </c>
      <c r="C889" t="s">
        <v>378</v>
      </c>
      <c r="I889" t="s">
        <v>1708</v>
      </c>
      <c r="J889">
        <v>7.5999999999999998E-2</v>
      </c>
      <c r="K889" s="5" t="str">
        <f>RIGHTB(B889,1)</f>
        <v>N</v>
      </c>
      <c r="L889" s="5" t="str">
        <f>RIGHTB(C889,1)</f>
        <v>E</v>
      </c>
      <c r="M889" s="6" t="str">
        <f>IF(AND(K889="S",LEN(B889)&gt;4),-LEFT(B889,4),IF(AND(K889="S",LEN(B889)=4),-LEFT(B889,3),IF(AND(K889="N",LEN(B889)=4),LEFT(B889,3),LEFT(B889,4))))</f>
        <v>46.9</v>
      </c>
      <c r="N889" s="6" t="str">
        <f>IF(AND(L889="W",LEN(C889)=6),-LEFT(C889,5), IF(AND(L889="W",LEN(C889)=5),-LEFT(C889,4), IF(AND(L889="W",LEN(C889)=4), -LEFT(C889,3), IF(AND(L889="E", LEN(C889)=6),LEFT(C889,5), IF(AND(L889="E",LEN(C889)=5), LEFT(C889,4), IF(AND(L889="E",LEN(C889)=4),LEFT(C889,3) ))))))</f>
        <v>134.5</v>
      </c>
      <c r="O889">
        <f>(F889^2+G889^2+H889^2)^0.5</f>
        <v>0</v>
      </c>
      <c r="P889" t="e">
        <f>ATAN((R889^2+S889^2)^0.5/T889)/$AB$1</f>
        <v>#DIV/0!</v>
      </c>
      <c r="Q889" t="e">
        <f>ATAN2(R889,S889)/$AB$1+180</f>
        <v>#DIV/0!</v>
      </c>
      <c r="R889">
        <f>-F889*SIN(M889*$AB$1)*COS(N889*$AB$1)-G889*SIN($AB$1*M889)*SIN($AB$1*N889)+H889*COS($AB$1*M889)</f>
        <v>0</v>
      </c>
      <c r="S889">
        <f>-F889*SIN($AB$1*N889)+G889*COS($AB$1*N889)</f>
        <v>0</v>
      </c>
      <c r="T889">
        <f>-F889*COS($AB$1*M889)*COS(N889*$AB$1)-G889*COS($AB$1*M889)*SIN($AB$1*N889)-H889*SIN($AB$1*M889)</f>
        <v>0</v>
      </c>
      <c r="W889">
        <f t="shared" si="27"/>
        <v>0</v>
      </c>
    </row>
    <row r="890" spans="1:23">
      <c r="A890" t="s">
        <v>2288</v>
      </c>
      <c r="B890" t="s">
        <v>374</v>
      </c>
      <c r="C890" t="s">
        <v>375</v>
      </c>
      <c r="I890" t="s">
        <v>1708</v>
      </c>
      <c r="J890">
        <v>7.5999999999999998E-2</v>
      </c>
      <c r="K890" s="5" t="str">
        <f>RIGHTB(B890,1)</f>
        <v>N</v>
      </c>
      <c r="L890" s="5" t="str">
        <f>RIGHTB(C890,1)</f>
        <v>W</v>
      </c>
      <c r="M890" s="6" t="str">
        <f>IF(AND(K890="S",LEN(B890)&gt;4),-LEFT(B890,4),IF(AND(K890="S",LEN(B890)=4),-LEFT(B890,3),IF(AND(K890="N",LEN(B890)=4),LEFT(B890,3),LEFT(B890,4))))</f>
        <v>15.7</v>
      </c>
      <c r="N890" s="6">
        <f>IF(AND(L890="W",LEN(C890)=6),-LEFT(C890,5), IF(AND(L890="W",LEN(C890)=5),-LEFT(C890,4), IF(AND(L890="W",LEN(C890)=4), -LEFT(C890,3), IF(AND(L890="E", LEN(C890)=6),LEFT(C890,5), IF(AND(L890="E",LEN(C890)=5), LEFT(C890,4), IF(AND(L890="E",LEN(C890)=4),LEFT(C890,3) ))))))</f>
        <v>-83.5</v>
      </c>
      <c r="O890">
        <f>(F890^2+G890^2+H890^2)^0.5</f>
        <v>0</v>
      </c>
      <c r="P890" t="e">
        <f>ATAN((R890^2+S890^2)^0.5/T890)/$AB$1</f>
        <v>#DIV/0!</v>
      </c>
      <c r="Q890" t="e">
        <f>ATAN2(R890,S890)/$AB$1+180</f>
        <v>#DIV/0!</v>
      </c>
      <c r="R890">
        <f>-F890*SIN(M890*$AB$1)*COS(N890*$AB$1)-G890*SIN($AB$1*M890)*SIN($AB$1*N890)+H890*COS($AB$1*M890)</f>
        <v>0</v>
      </c>
      <c r="S890">
        <f>-F890*SIN($AB$1*N890)+G890*COS($AB$1*N890)</f>
        <v>0</v>
      </c>
      <c r="T890">
        <f>-F890*COS($AB$1*M890)*COS(N890*$AB$1)-G890*COS($AB$1*M890)*SIN($AB$1*N890)-H890*SIN($AB$1*M890)</f>
        <v>0</v>
      </c>
      <c r="W890">
        <f t="shared" si="27"/>
        <v>0</v>
      </c>
    </row>
    <row r="891" spans="1:23">
      <c r="A891" t="s">
        <v>2287</v>
      </c>
      <c r="B891" t="s">
        <v>372</v>
      </c>
      <c r="C891" t="s">
        <v>373</v>
      </c>
      <c r="I891" t="s">
        <v>1708</v>
      </c>
      <c r="J891">
        <v>7.5999999999999998E-2</v>
      </c>
      <c r="K891" s="5" t="str">
        <f>RIGHTB(B891,1)</f>
        <v>N</v>
      </c>
      <c r="L891" s="5" t="str">
        <f>RIGHTB(C891,1)</f>
        <v>E</v>
      </c>
      <c r="M891" s="6" t="str">
        <f>IF(AND(K891="S",LEN(B891)&gt;4),-LEFT(B891,4),IF(AND(K891="S",LEN(B891)=4),-LEFT(B891,3),IF(AND(K891="N",LEN(B891)=4),LEFT(B891,3),LEFT(B891,4))))</f>
        <v>6.1</v>
      </c>
      <c r="N891" s="6" t="str">
        <f>IF(AND(L891="W",LEN(C891)=6),-LEFT(C891,5), IF(AND(L891="W",LEN(C891)=5),-LEFT(C891,4), IF(AND(L891="W",LEN(C891)=4), -LEFT(C891,3), IF(AND(L891="E", LEN(C891)=6),LEFT(C891,5), IF(AND(L891="E",LEN(C891)=5), LEFT(C891,4), IF(AND(L891="E",LEN(C891)=4),LEFT(C891,3) ))))))</f>
        <v>103.1</v>
      </c>
      <c r="O891">
        <f>(F891^2+G891^2+H891^2)^0.5</f>
        <v>0</v>
      </c>
      <c r="P891" t="e">
        <f>ATAN((R891^2+S891^2)^0.5/T891)/$AB$1</f>
        <v>#DIV/0!</v>
      </c>
      <c r="Q891" t="e">
        <f>ATAN2(R891,S891)/$AB$1+180</f>
        <v>#DIV/0!</v>
      </c>
      <c r="R891">
        <f>-F891*SIN(M891*$AB$1)*COS(N891*$AB$1)-G891*SIN($AB$1*M891)*SIN($AB$1*N891)+H891*COS($AB$1*M891)</f>
        <v>0</v>
      </c>
      <c r="S891">
        <f>-F891*SIN($AB$1*N891)+G891*COS($AB$1*N891)</f>
        <v>0</v>
      </c>
      <c r="T891">
        <f>-F891*COS($AB$1*M891)*COS(N891*$AB$1)-G891*COS($AB$1*M891)*SIN($AB$1*N891)-H891*SIN($AB$1*M891)</f>
        <v>0</v>
      </c>
      <c r="W891">
        <f t="shared" si="27"/>
        <v>0</v>
      </c>
    </row>
    <row r="892" spans="1:23">
      <c r="A892" t="s">
        <v>2201</v>
      </c>
      <c r="B892" t="s">
        <v>260</v>
      </c>
      <c r="C892" t="s">
        <v>261</v>
      </c>
      <c r="D892">
        <v>33.299999999999997</v>
      </c>
      <c r="I892" t="s">
        <v>1708</v>
      </c>
      <c r="J892">
        <v>7.5999999999999998E-2</v>
      </c>
      <c r="K892" s="5" t="str">
        <f>RIGHTB(B892,1)</f>
        <v>N</v>
      </c>
      <c r="L892" s="5" t="str">
        <f>RIGHTB(C892,1)</f>
        <v>W</v>
      </c>
      <c r="M892" s="6" t="str">
        <f>IF(AND(K892="S",LEN(B892)&gt;4),-LEFT(B892,4),IF(AND(K892="S",LEN(B892)=4),-LEFT(B892,3),IF(AND(K892="N",LEN(B892)=4),LEFT(B892,3),LEFT(B892,4))))</f>
        <v>20.7</v>
      </c>
      <c r="N892" s="6">
        <f>IF(AND(L892="W",LEN(C892)=6),-LEFT(C892,5), IF(AND(L892="W",LEN(C892)=5),-LEFT(C892,4), IF(AND(L892="W",LEN(C892)=4), -LEFT(C892,3), IF(AND(L892="E", LEN(C892)=6),LEFT(C892,5), IF(AND(L892="E",LEN(C892)=5), LEFT(C892,4), IF(AND(L892="E",LEN(C892)=4),LEFT(C892,3) ))))))</f>
        <v>-114.3</v>
      </c>
      <c r="O892">
        <f>(F892^2+G892^2+H892^2)^0.5</f>
        <v>0</v>
      </c>
      <c r="P892" t="e">
        <f>ATAN((R892^2+S892^2)^0.5/T892)/$AB$1</f>
        <v>#DIV/0!</v>
      </c>
      <c r="Q892" t="e">
        <f>ATAN2(R892,S892)/$AB$1+180</f>
        <v>#DIV/0!</v>
      </c>
      <c r="R892">
        <f>-F892*SIN(M892*$AB$1)*COS(N892*$AB$1)-G892*SIN($AB$1*M892)*SIN($AB$1*N892)+H892*COS($AB$1*M892)</f>
        <v>0</v>
      </c>
      <c r="S892">
        <f>-F892*SIN($AB$1*N892)+G892*COS($AB$1*N892)</f>
        <v>0</v>
      </c>
      <c r="T892">
        <f>-F892*COS($AB$1*M892)*COS(N892*$AB$1)-G892*COS($AB$1*M892)*SIN($AB$1*N892)-H892*SIN($AB$1*M892)</f>
        <v>0</v>
      </c>
      <c r="W892">
        <f t="shared" si="27"/>
        <v>0</v>
      </c>
    </row>
    <row r="893" spans="1:23">
      <c r="A893" t="s">
        <v>1617</v>
      </c>
      <c r="B893" t="s">
        <v>181</v>
      </c>
      <c r="C893" t="s">
        <v>182</v>
      </c>
      <c r="D893">
        <v>26.3</v>
      </c>
      <c r="E893">
        <v>12.3</v>
      </c>
      <c r="F893">
        <v>-1.9</v>
      </c>
      <c r="G893">
        <v>5.0999999999999996</v>
      </c>
      <c r="H893">
        <v>11</v>
      </c>
      <c r="I893" t="s">
        <v>1708</v>
      </c>
      <c r="J893">
        <v>7.5999999999999998E-2</v>
      </c>
      <c r="K893" s="5" t="str">
        <f>RIGHTB(B893,1)</f>
        <v>S</v>
      </c>
      <c r="L893" s="5" t="str">
        <f>RIGHTB(C893,1)</f>
        <v>E</v>
      </c>
      <c r="M893" s="6">
        <f>IF(AND(K893="S",LEN(B893)&gt;4),-LEFT(B893,4),IF(AND(K893="S",LEN(B893)=4),-LEFT(B893,3),IF(AND(K893="N",LEN(B893)=4),LEFT(B893,3),LEFT(B893,4))))</f>
        <v>-64.099999999999994</v>
      </c>
      <c r="N893" s="6" t="str">
        <f>IF(AND(L893="W",LEN(C893)=6),-LEFT(C893,5), IF(AND(L893="W",LEN(C893)=5),-LEFT(C893,4), IF(AND(L893="W",LEN(C893)=4), -LEFT(C893,3), IF(AND(L893="E", LEN(C893)=6),LEFT(C893,5), IF(AND(L893="E",LEN(C893)=5), LEFT(C893,4), IF(AND(L893="E",LEN(C893)=4),LEFT(C893,3) ))))))</f>
        <v>109.9</v>
      </c>
      <c r="O893">
        <f>(F893^2+G893^2+H893^2)^0.5</f>
        <v>12.27273400673216</v>
      </c>
      <c r="P893">
        <f>ATAN((R893^2+S893^2)^0.5/T893)/$AB$1</f>
        <v>52.224032926849134</v>
      </c>
      <c r="Q893">
        <f>ATAN2(R893,S893)/$AB$1+180</f>
        <v>180.29893789369666</v>
      </c>
      <c r="R893">
        <f>-F893*SIN(M893*$AB$1)*COS(N893*$AB$1)-G893*SIN($AB$1*M893)*SIN($AB$1*N893)+H893*COS($AB$1*M893)</f>
        <v>9.7003845549145513</v>
      </c>
      <c r="S893">
        <f>-F893*SIN($AB$1*N893)+G893*COS($AB$1*N893)</f>
        <v>5.0611735531600921E-2</v>
      </c>
      <c r="T893">
        <f>-F893*COS($AB$1*M893)*COS(N893*$AB$1)-G893*COS($AB$1*M893)*SIN($AB$1*N893)-H893*SIN($AB$1*M893)</f>
        <v>7.5179769844687403</v>
      </c>
      <c r="W893">
        <f t="shared" si="27"/>
        <v>1</v>
      </c>
    </row>
    <row r="894" spans="1:23">
      <c r="A894" t="s">
        <v>1851</v>
      </c>
      <c r="B894" t="s">
        <v>591</v>
      </c>
      <c r="C894" t="s">
        <v>859</v>
      </c>
      <c r="I894" t="s">
        <v>1708</v>
      </c>
      <c r="J894">
        <v>7.5999999999999998E-2</v>
      </c>
      <c r="K894" s="5" t="str">
        <f>RIGHTB(B894,1)</f>
        <v>N</v>
      </c>
      <c r="L894" s="5" t="str">
        <f>RIGHTB(C894,1)</f>
        <v>W</v>
      </c>
      <c r="M894" s="6" t="str">
        <f>IF(AND(K894="S",LEN(B894)&gt;4),-LEFT(B894,4),IF(AND(K894="S",LEN(B894)=4),-LEFT(B894,3),IF(AND(K894="N",LEN(B894)=4),LEFT(B894,3),LEFT(B894,4))))</f>
        <v>6.2</v>
      </c>
      <c r="N894" s="6">
        <f>IF(AND(L894="W",LEN(C894)=6),-LEFT(C894,5), IF(AND(L894="W",LEN(C894)=5),-LEFT(C894,4), IF(AND(L894="W",LEN(C894)=4), -LEFT(C894,3), IF(AND(L894="E", LEN(C894)=6),LEFT(C894,5), IF(AND(L894="E",LEN(C894)=5), LEFT(C894,4), IF(AND(L894="E",LEN(C894)=4),LEFT(C894,3) ))))))</f>
        <v>-57.1</v>
      </c>
      <c r="O894">
        <f>(F894^2+G894^2+H894^2)^0.5</f>
        <v>0</v>
      </c>
      <c r="P894" t="e">
        <f>ATAN((R894^2+S894^2)^0.5/T894)/$AB$1</f>
        <v>#DIV/0!</v>
      </c>
      <c r="Q894" t="e">
        <f>ATAN2(R894,S894)/$AB$1+180</f>
        <v>#DIV/0!</v>
      </c>
      <c r="R894">
        <f>-F894*SIN(M894*$AB$1)*COS(N894*$AB$1)-G894*SIN($AB$1*M894)*SIN($AB$1*N894)+H894*COS($AB$1*M894)</f>
        <v>0</v>
      </c>
      <c r="S894">
        <f>-F894*SIN($AB$1*N894)+G894*COS($AB$1*N894)</f>
        <v>0</v>
      </c>
      <c r="T894">
        <f>-F894*COS($AB$1*M894)*COS(N894*$AB$1)-G894*COS($AB$1*M894)*SIN($AB$1*N894)-H894*SIN($AB$1*M894)</f>
        <v>0</v>
      </c>
      <c r="W894">
        <f t="shared" si="27"/>
        <v>0</v>
      </c>
    </row>
    <row r="895" spans="1:23">
      <c r="A895" t="s">
        <v>1844</v>
      </c>
      <c r="B895" t="s">
        <v>846</v>
      </c>
      <c r="C895" t="s">
        <v>847</v>
      </c>
      <c r="I895" t="s">
        <v>1708</v>
      </c>
      <c r="J895">
        <v>7.5999999999999998E-2</v>
      </c>
      <c r="K895" s="5" t="str">
        <f>RIGHTB(B895,1)</f>
        <v>S</v>
      </c>
      <c r="L895" s="5" t="str">
        <f>RIGHTB(C895,1)</f>
        <v>E</v>
      </c>
      <c r="M895" s="6">
        <f>IF(AND(K895="S",LEN(B895)&gt;4),-LEFT(B895,4),IF(AND(K895="S",LEN(B895)=4),-LEFT(B895,3),IF(AND(K895="N",LEN(B895)=4),LEFT(B895,3),LEFT(B895,4))))</f>
        <v>-2.5</v>
      </c>
      <c r="N895" s="6" t="str">
        <f>IF(AND(L895="W",LEN(C895)=6),-LEFT(C895,5), IF(AND(L895="W",LEN(C895)=5),-LEFT(C895,4), IF(AND(L895="W",LEN(C895)=4), -LEFT(C895,3), IF(AND(L895="E", LEN(C895)=6),LEFT(C895,5), IF(AND(L895="E",LEN(C895)=5), LEFT(C895,4), IF(AND(L895="E",LEN(C895)=4),LEFT(C895,3) ))))))</f>
        <v>168.7</v>
      </c>
      <c r="O895">
        <f>(F895^2+G895^2+H895^2)^0.5</f>
        <v>0</v>
      </c>
      <c r="P895" t="e">
        <f>ATAN((R895^2+S895^2)^0.5/T895)/$AB$1</f>
        <v>#DIV/0!</v>
      </c>
      <c r="Q895" t="e">
        <f>ATAN2(R895,S895)/$AB$1+180</f>
        <v>#DIV/0!</v>
      </c>
      <c r="R895">
        <f>-F895*SIN(M895*$AB$1)*COS(N895*$AB$1)-G895*SIN($AB$1*M895)*SIN($AB$1*N895)+H895*COS($AB$1*M895)</f>
        <v>0</v>
      </c>
      <c r="S895">
        <f>-F895*SIN($AB$1*N895)+G895*COS($AB$1*N895)</f>
        <v>0</v>
      </c>
      <c r="T895">
        <f>-F895*COS($AB$1*M895)*COS(N895*$AB$1)-G895*COS($AB$1*M895)*SIN($AB$1*N895)-H895*SIN($AB$1*M895)</f>
        <v>0</v>
      </c>
      <c r="W895">
        <f t="shared" si="27"/>
        <v>0</v>
      </c>
    </row>
    <row r="896" spans="1:23">
      <c r="A896" t="s">
        <v>1808</v>
      </c>
      <c r="B896" t="s">
        <v>788</v>
      </c>
      <c r="C896" t="s">
        <v>789</v>
      </c>
      <c r="I896" t="s">
        <v>1708</v>
      </c>
      <c r="J896">
        <v>7.5999999999999998E-2</v>
      </c>
      <c r="K896" s="5" t="str">
        <f>RIGHTB(B896,1)</f>
        <v>N</v>
      </c>
      <c r="L896" s="5" t="str">
        <f>RIGHTB(C896,1)</f>
        <v>W</v>
      </c>
      <c r="M896" s="6" t="str">
        <f>IF(AND(K896="S",LEN(B896)&gt;4),-LEFT(B896,4),IF(AND(K896="S",LEN(B896)=4),-LEFT(B896,3),IF(AND(K896="N",LEN(B896)=4),LEFT(B896,3),LEFT(B896,4))))</f>
        <v>20.1</v>
      </c>
      <c r="N896" s="6">
        <f>IF(AND(L896="W",LEN(C896)=6),-LEFT(C896,5), IF(AND(L896="W",LEN(C896)=5),-LEFT(C896,4), IF(AND(L896="W",LEN(C896)=4), -LEFT(C896,3), IF(AND(L896="E", LEN(C896)=6),LEFT(C896,5), IF(AND(L896="E",LEN(C896)=5), LEFT(C896,4), IF(AND(L896="E",LEN(C896)=4),LEFT(C896,3) ))))))</f>
        <v>-109.4</v>
      </c>
      <c r="O896">
        <f>(F896^2+G896^2+H896^2)^0.5</f>
        <v>0</v>
      </c>
      <c r="P896" t="e">
        <f>ATAN((R896^2+S896^2)^0.5/T896)/$AB$1</f>
        <v>#DIV/0!</v>
      </c>
      <c r="Q896" t="e">
        <f>ATAN2(R896,S896)/$AB$1+180</f>
        <v>#DIV/0!</v>
      </c>
      <c r="R896">
        <f>-F896*SIN(M896*$AB$1)*COS(N896*$AB$1)-G896*SIN($AB$1*M896)*SIN($AB$1*N896)+H896*COS($AB$1*M896)</f>
        <v>0</v>
      </c>
      <c r="S896">
        <f>-F896*SIN($AB$1*N896)+G896*COS($AB$1*N896)</f>
        <v>0</v>
      </c>
      <c r="T896">
        <f>-F896*COS($AB$1*M896)*COS(N896*$AB$1)-G896*COS($AB$1*M896)*SIN($AB$1*N896)-H896*SIN($AB$1*M896)</f>
        <v>0</v>
      </c>
      <c r="W896">
        <f t="shared" si="27"/>
        <v>0</v>
      </c>
    </row>
    <row r="897" spans="1:23">
      <c r="A897" t="s">
        <v>1794</v>
      </c>
      <c r="B897" t="s">
        <v>765</v>
      </c>
      <c r="C897" t="s">
        <v>766</v>
      </c>
      <c r="D897">
        <v>40.700000000000003</v>
      </c>
      <c r="I897" t="s">
        <v>1708</v>
      </c>
      <c r="J897">
        <v>7.5999999999999998E-2</v>
      </c>
      <c r="K897" s="5" t="str">
        <f>RIGHTB(B897,1)</f>
        <v>N</v>
      </c>
      <c r="L897" s="5" t="str">
        <f>RIGHTB(C897,1)</f>
        <v>E</v>
      </c>
      <c r="M897" s="6" t="str">
        <f>IF(AND(K897="S",LEN(B897)&gt;4),-LEFT(B897,4),IF(AND(K897="S",LEN(B897)=4),-LEFT(B897,3),IF(AND(K897="N",LEN(B897)=4),LEFT(B897,3),LEFT(B897,4))))</f>
        <v>48.6</v>
      </c>
      <c r="N897" s="6" t="str">
        <f>IF(AND(L897="W",LEN(C897)=6),-LEFT(C897,5), IF(AND(L897="W",LEN(C897)=5),-LEFT(C897,4), IF(AND(L897="W",LEN(C897)=4), -LEFT(C897,3), IF(AND(L897="E", LEN(C897)=6),LEFT(C897,5), IF(AND(L897="E",LEN(C897)=5), LEFT(C897,4), IF(AND(L897="E",LEN(C897)=4),LEFT(C897,3) ))))))</f>
        <v>93.9</v>
      </c>
      <c r="O897">
        <f>(F897^2+G897^2+H897^2)^0.5</f>
        <v>0</v>
      </c>
      <c r="P897" t="e">
        <f>ATAN((R897^2+S897^2)^0.5/T897)/$AB$1</f>
        <v>#DIV/0!</v>
      </c>
      <c r="Q897" t="e">
        <f>ATAN2(R897,S897)/$AB$1+180</f>
        <v>#DIV/0!</v>
      </c>
      <c r="R897">
        <f>-F897*SIN(M897*$AB$1)*COS(N897*$AB$1)-G897*SIN($AB$1*M897)*SIN($AB$1*N897)+H897*COS($AB$1*M897)</f>
        <v>0</v>
      </c>
      <c r="S897">
        <f>-F897*SIN($AB$1*N897)+G897*COS($AB$1*N897)</f>
        <v>0</v>
      </c>
      <c r="T897">
        <f>-F897*COS($AB$1*M897)*COS(N897*$AB$1)-G897*COS($AB$1*M897)*SIN($AB$1*N897)-H897*SIN($AB$1*M897)</f>
        <v>0</v>
      </c>
      <c r="W897">
        <f t="shared" si="27"/>
        <v>0</v>
      </c>
    </row>
    <row r="898" spans="1:23">
      <c r="A898" t="s">
        <v>1785</v>
      </c>
      <c r="B898" t="s">
        <v>752</v>
      </c>
      <c r="C898" t="s">
        <v>753</v>
      </c>
      <c r="I898" t="s">
        <v>1708</v>
      </c>
      <c r="J898">
        <v>7.5999999999999998E-2</v>
      </c>
      <c r="K898" s="5" t="str">
        <f>RIGHTB(B898,1)</f>
        <v>S</v>
      </c>
      <c r="L898" s="5" t="str">
        <f>RIGHTB(C898,1)</f>
        <v>W</v>
      </c>
      <c r="M898" s="6">
        <f>IF(AND(K898="S",LEN(B898)&gt;4),-LEFT(B898,4),IF(AND(K898="S",LEN(B898)=4),-LEFT(B898,3),IF(AND(K898="N",LEN(B898)=4),LEFT(B898,3),LEFT(B898,4))))</f>
        <v>-30.5</v>
      </c>
      <c r="N898" s="6">
        <f>IF(AND(L898="W",LEN(C898)=6),-LEFT(C898,5), IF(AND(L898="W",LEN(C898)=5),-LEFT(C898,4), IF(AND(L898="W",LEN(C898)=4), -LEFT(C898,3), IF(AND(L898="E", LEN(C898)=6),LEFT(C898,5), IF(AND(L898="E",LEN(C898)=5), LEFT(C898,4), IF(AND(L898="E",LEN(C898)=4),LEFT(C898,3) ))))))</f>
        <v>-81</v>
      </c>
      <c r="O898">
        <f>(F898^2+G898^2+H898^2)^0.5</f>
        <v>0</v>
      </c>
      <c r="P898" t="e">
        <f>ATAN((R898^2+S898^2)^0.5/T898)/$AB$1</f>
        <v>#DIV/0!</v>
      </c>
      <c r="Q898" t="e">
        <f>ATAN2(R898,S898)/$AB$1+180</f>
        <v>#DIV/0!</v>
      </c>
      <c r="R898">
        <f>-F898*SIN(M898*$AB$1)*COS(N898*$AB$1)-G898*SIN($AB$1*M898)*SIN($AB$1*N898)+H898*COS($AB$1*M898)</f>
        <v>0</v>
      </c>
      <c r="S898">
        <f>-F898*SIN($AB$1*N898)+G898*COS($AB$1*N898)</f>
        <v>0</v>
      </c>
      <c r="T898">
        <f>-F898*COS($AB$1*M898)*COS(N898*$AB$1)-G898*COS($AB$1*M898)*SIN($AB$1*N898)-H898*SIN($AB$1*M898)</f>
        <v>0</v>
      </c>
      <c r="W898">
        <f t="shared" si="27"/>
        <v>0</v>
      </c>
    </row>
    <row r="899" spans="1:23">
      <c r="A899" t="s">
        <v>1768</v>
      </c>
      <c r="B899" t="s">
        <v>726</v>
      </c>
      <c r="C899" t="s">
        <v>727</v>
      </c>
      <c r="D899">
        <v>44.4</v>
      </c>
      <c r="E899">
        <v>14.1</v>
      </c>
      <c r="F899">
        <v>-2.8</v>
      </c>
      <c r="G899">
        <v>12.6</v>
      </c>
      <c r="H899">
        <v>5.6</v>
      </c>
      <c r="I899" t="s">
        <v>1708</v>
      </c>
      <c r="J899">
        <v>7.5999999999999998E-2</v>
      </c>
      <c r="K899" s="5" t="str">
        <f>RIGHTB(B899,1)</f>
        <v>N</v>
      </c>
      <c r="L899" s="5" t="str">
        <f>RIGHTB(C899,1)</f>
        <v>W</v>
      </c>
      <c r="M899" s="6" t="str">
        <f>IF(AND(K899="S",LEN(B899)&gt;4),-LEFT(B899,4),IF(AND(K899="S",LEN(B899)=4),-LEFT(B899,3),IF(AND(K899="N",LEN(B899)=4),LEFT(B899,3),LEFT(B899,4))))</f>
        <v>26.8</v>
      </c>
      <c r="N899" s="6">
        <f>IF(AND(L899="W",LEN(C899)=6),-LEFT(C899,5), IF(AND(L899="W",LEN(C899)=5),-LEFT(C899,4), IF(AND(L899="W",LEN(C899)=4), -LEFT(C899,3), IF(AND(L899="E", LEN(C899)=6),LEFT(C899,5), IF(AND(L899="E",LEN(C899)=5), LEFT(C899,4), IF(AND(L899="E",LEN(C899)=4),LEFT(C899,3) ))))))</f>
        <v>-79.099999999999994</v>
      </c>
      <c r="O899">
        <f>(F899^2+G899^2+H899^2)^0.5</f>
        <v>14.069825869569245</v>
      </c>
      <c r="P899">
        <f>ATAN((R899^2+S899^2)^0.5/T899)/$AB$1</f>
        <v>50.278787250729408</v>
      </c>
      <c r="Q899">
        <f>ATAN2(R899,S899)/$AB$1+180</f>
        <v>178.057214163391</v>
      </c>
      <c r="R899">
        <f>-F899*SIN(M899*$AB$1)*COS(N899*$AB$1)-G899*SIN($AB$1*M899)*SIN($AB$1*N899)+H899*COS($AB$1*M899)</f>
        <v>10.815768901365693</v>
      </c>
      <c r="S899">
        <f>-F899*SIN($AB$1*N899)+G899*COS($AB$1*N899)</f>
        <v>-0.36688181336830228</v>
      </c>
      <c r="T899">
        <f>-F899*COS($AB$1*M899)*COS(N899*$AB$1)-G899*COS($AB$1*M899)*SIN($AB$1*N899)-H899*SIN($AB$1*M899)</f>
        <v>8.9913592302426828</v>
      </c>
      <c r="W899">
        <f t="shared" si="27"/>
        <v>1</v>
      </c>
    </row>
    <row r="900" spans="1:23">
      <c r="A900" t="s">
        <v>1765</v>
      </c>
      <c r="B900" t="s">
        <v>722</v>
      </c>
      <c r="C900" t="s">
        <v>723</v>
      </c>
      <c r="D900">
        <v>31</v>
      </c>
      <c r="E900">
        <v>26.6</v>
      </c>
      <c r="F900">
        <v>9.6</v>
      </c>
      <c r="G900">
        <v>-24.4</v>
      </c>
      <c r="H900">
        <v>-4.5999999999999996</v>
      </c>
      <c r="I900" t="s">
        <v>1708</v>
      </c>
      <c r="J900">
        <v>7.5999999999999998E-2</v>
      </c>
      <c r="K900" s="5" t="str">
        <f>RIGHTB(B900,1)</f>
        <v>S</v>
      </c>
      <c r="L900" s="5" t="str">
        <f>RIGHTB(C900,1)</f>
        <v>E</v>
      </c>
      <c r="M900" s="6">
        <f>IF(AND(K900="S",LEN(B900)&gt;4),-LEFT(B900,4),IF(AND(K900="S",LEN(B900)=4),-LEFT(B900,3),IF(AND(K900="N",LEN(B900)=4),LEFT(B900,3),LEFT(B900,4))))</f>
        <v>-34.700000000000003</v>
      </c>
      <c r="N900" s="6" t="str">
        <f>IF(AND(L900="W",LEN(C900)=6),-LEFT(C900,5), IF(AND(L900="W",LEN(C900)=5),-LEFT(C900,4), IF(AND(L900="W",LEN(C900)=4), -LEFT(C900,3), IF(AND(L900="E", LEN(C900)=6),LEFT(C900,5), IF(AND(L900="E",LEN(C900)=5), LEFT(C900,4), IF(AND(L900="E",LEN(C900)=4),LEFT(C900,3) ))))))</f>
        <v>141.0</v>
      </c>
      <c r="O900">
        <f>(F900^2+G900^2+H900^2)^0.5</f>
        <v>26.621044307089079</v>
      </c>
      <c r="P900">
        <f>ATAN((R900^2+S900^2)^0.5/T900)/$AB$1</f>
        <v>52.680181163120821</v>
      </c>
      <c r="Q900">
        <f>ATAN2(R900,S900)/$AB$1+180</f>
        <v>322.38752104015339</v>
      </c>
      <c r="R900">
        <f>-F900*SIN(M900*$AB$1)*COS(N900*$AB$1)-G900*SIN($AB$1*M900)*SIN($AB$1*N900)+H900*COS($AB$1*M900)</f>
        <v>-16.770554881866719</v>
      </c>
      <c r="S900">
        <f>-F900*SIN($AB$1*N900)+G900*COS($AB$1*N900)</f>
        <v>12.920885703866819</v>
      </c>
      <c r="T900">
        <f>-F900*COS($AB$1*M900)*COS(N900*$AB$1)-G900*COS($AB$1*M900)*SIN($AB$1*N900)-H900*SIN($AB$1*M900)</f>
        <v>16.139368066374416</v>
      </c>
      <c r="W900">
        <f t="shared" si="27"/>
        <v>1</v>
      </c>
    </row>
    <row r="901" spans="1:23">
      <c r="A901" t="s">
        <v>1735</v>
      </c>
      <c r="B901" t="s">
        <v>234</v>
      </c>
      <c r="C901" t="s">
        <v>1736</v>
      </c>
      <c r="D901" s="35">
        <v>37</v>
      </c>
      <c r="I901" t="s">
        <v>1708</v>
      </c>
      <c r="J901">
        <v>7.5999999999999998E-2</v>
      </c>
      <c r="K901" s="5" t="str">
        <f>RIGHTB(B901,1)</f>
        <v>S</v>
      </c>
      <c r="L901" s="5" t="str">
        <f>RIGHTB(C901,1)</f>
        <v>W</v>
      </c>
      <c r="M901" s="6">
        <f>IF(AND(K901="S",LEN(B901)&gt;4),-LEFT(B901,4),IF(AND(K901="S",LEN(B901)=4),-LEFT(B901,3),IF(AND(K901="N",LEN(B901)=4),LEFT(B901,3),LEFT(B901,4))))</f>
        <v>-4.9000000000000004</v>
      </c>
      <c r="N901" s="6">
        <f>IF(AND(L901="W",LEN(C901)=6),-LEFT(C901,5), IF(AND(L901="W",LEN(C901)=5),-LEFT(C901,4), IF(AND(L901="W",LEN(C901)=4), -LEFT(C901,3), IF(AND(L901="E", LEN(C901)=6),LEFT(C901,5), IF(AND(L901="E",LEN(C901)=5), LEFT(C901,4), IF(AND(L901="E",LEN(C901)=4),LEFT(C901,3) ))))))</f>
        <v>-29.6</v>
      </c>
      <c r="O901">
        <f>(F901^2+G901^2+H901^2)^0.5</f>
        <v>0</v>
      </c>
      <c r="P901" t="e">
        <f>ATAN((R901^2+S901^2)^0.5/T901)/$AB$1</f>
        <v>#DIV/0!</v>
      </c>
      <c r="Q901" t="e">
        <f>ATAN2(R901,S901)/$AB$1+180</f>
        <v>#DIV/0!</v>
      </c>
      <c r="R901">
        <f>-F901*SIN(M901*$AB$1)*COS(N901*$AB$1)-G901*SIN($AB$1*M901)*SIN($AB$1*N901)+H901*COS($AB$1*M901)</f>
        <v>0</v>
      </c>
      <c r="S901">
        <f>-F901*SIN($AB$1*N901)+G901*COS($AB$1*N901)</f>
        <v>0</v>
      </c>
      <c r="T901">
        <f>-F901*COS($AB$1*M901)*COS(N901*$AB$1)-G901*COS($AB$1*M901)*SIN($AB$1*N901)-H901*SIN($AB$1*M901)</f>
        <v>0</v>
      </c>
      <c r="W901">
        <f t="shared" si="27"/>
        <v>0</v>
      </c>
    </row>
    <row r="902" spans="1:23">
      <c r="A902" t="s">
        <v>1705</v>
      </c>
      <c r="B902" t="s">
        <v>1706</v>
      </c>
      <c r="C902" t="s">
        <v>1707</v>
      </c>
      <c r="D902">
        <v>72</v>
      </c>
      <c r="I902" t="s">
        <v>1708</v>
      </c>
      <c r="J902">
        <v>7.5999999999999998E-2</v>
      </c>
      <c r="K902" s="5" t="str">
        <f>RIGHTB(B902,1)</f>
        <v>S</v>
      </c>
      <c r="L902" s="5" t="str">
        <f>RIGHTB(C902,1)</f>
        <v>E</v>
      </c>
      <c r="M902" s="6">
        <f>IF(AND(K902="S",LEN(B902)&gt;4),-LEFT(B902,4),IF(AND(K902="S",LEN(B902)=4),-LEFT(B902,3),IF(AND(K902="N",LEN(B902)=4),LEFT(B902,3),LEFT(B902,4))))</f>
        <v>-50.4</v>
      </c>
      <c r="N902" s="6" t="str">
        <f>IF(AND(L902="W",LEN(C902)=6),-LEFT(C902,5), IF(AND(L902="W",LEN(C902)=5),-LEFT(C902,4), IF(AND(L902="W",LEN(C902)=4), -LEFT(C902,3), IF(AND(L902="E", LEN(C902)=6),LEFT(C902,5), IF(AND(L902="E",LEN(C902)=5), LEFT(C902,4), IF(AND(L902="E",LEN(C902)=4),LEFT(C902,3) ))))))</f>
        <v>45.9</v>
      </c>
      <c r="O902">
        <f>(F902^2+G902^2+H902^2)^0.5</f>
        <v>0</v>
      </c>
      <c r="P902" t="e">
        <f>ATAN((R902^2+S902^2)^0.5/T902)/$AB$1</f>
        <v>#DIV/0!</v>
      </c>
      <c r="Q902" t="e">
        <f>ATAN2(R902,S902)/$AB$1+180</f>
        <v>#DIV/0!</v>
      </c>
      <c r="R902">
        <f>-F902*SIN(M902*$AB$1)*COS(N902*$AB$1)-G902*SIN($AB$1*M902)*SIN($AB$1*N902)+H902*COS($AB$1*M902)</f>
        <v>0</v>
      </c>
      <c r="S902">
        <f>-F902*SIN($AB$1*N902)+G902*COS($AB$1*N902)</f>
        <v>0</v>
      </c>
      <c r="T902">
        <f>-F902*COS($AB$1*M902)*COS(N902*$AB$1)-G902*COS($AB$1*M902)*SIN($AB$1*N902)-H902*SIN($AB$1*M902)</f>
        <v>0</v>
      </c>
      <c r="W902">
        <f t="shared" si="27"/>
        <v>0</v>
      </c>
    </row>
    <row r="903" spans="1:23">
      <c r="A903" s="41" t="s">
        <v>2812</v>
      </c>
      <c r="B903" s="41" t="s">
        <v>2813</v>
      </c>
      <c r="C903" s="41" t="s">
        <v>12</v>
      </c>
      <c r="D903" s="42">
        <v>37</v>
      </c>
      <c r="E903" s="41"/>
      <c r="F903" s="41"/>
      <c r="G903" s="41"/>
      <c r="H903" s="41"/>
      <c r="I903" s="41" t="s">
        <v>1708</v>
      </c>
      <c r="J903" s="41">
        <v>7.5999999999999998E-2</v>
      </c>
      <c r="K903" s="5" t="str">
        <f>RIGHTB(B903,1)</f>
        <v>S</v>
      </c>
      <c r="L903" s="5" t="str">
        <f>RIGHTB(C903,1)</f>
        <v>E</v>
      </c>
      <c r="M903" s="6">
        <f>IF(AND(K903="S",LEN(B903)&gt;4),-LEFT(B903,4),IF(AND(K903="S",LEN(B903)=4),-LEFT(B903,3),IF(AND(K903="N",LEN(B903)=4),LEFT(B903,3),LEFT(B903,4))))</f>
        <v>-6.3</v>
      </c>
      <c r="N903" s="6" t="str">
        <f>IF(AND(L903="W",LEN(C903)=6),-LEFT(C903,5), IF(AND(L903="W",LEN(C903)=5),-LEFT(C903,4), IF(AND(L903="W",LEN(C903)=4), -LEFT(C903,3), IF(AND(L903="E", LEN(C903)=6),LEFT(C903,5), IF(AND(L903="E",LEN(C903)=5), LEFT(C903,4), IF(AND(L903="E",LEN(C903)=4),LEFT(C903,3) ))))))</f>
        <v>51.5</v>
      </c>
      <c r="O903">
        <f>(F903^2+G903^2+H903^2)^0.5</f>
        <v>0</v>
      </c>
      <c r="P903" t="e">
        <f>ATAN((R903^2+S903^2)^0.5/T903)/$AB$1</f>
        <v>#DIV/0!</v>
      </c>
      <c r="Q903" t="e">
        <f>ATAN2(R903,S903)/$AB$1+180</f>
        <v>#DIV/0!</v>
      </c>
      <c r="R903">
        <f>-F903*SIN(M903*$AB$1)*COS(N903*$AB$1)-G903*SIN($AB$1*M903)*SIN($AB$1*N903)+H903*COS($AB$1*M903)</f>
        <v>0</v>
      </c>
      <c r="S903">
        <f>-F903*SIN($AB$1*N903)+G903*COS($AB$1*N903)</f>
        <v>0</v>
      </c>
      <c r="T903">
        <f>-F903*COS($AB$1*M903)*COS(N903*$AB$1)-G903*COS($AB$1*M903)*SIN($AB$1*N903)-H903*SIN($AB$1*M903)</f>
        <v>0</v>
      </c>
      <c r="W903">
        <f t="shared" si="27"/>
        <v>0</v>
      </c>
    </row>
    <row r="904" spans="1:23">
      <c r="A904" t="s">
        <v>2609</v>
      </c>
      <c r="B904" t="s">
        <v>466</v>
      </c>
      <c r="C904" t="s">
        <v>1132</v>
      </c>
      <c r="I904" t="s">
        <v>1691</v>
      </c>
      <c r="J904">
        <v>7.2999999999999995E-2</v>
      </c>
      <c r="K904" s="5" t="str">
        <f>RIGHTB(B904,1)</f>
        <v>N</v>
      </c>
      <c r="L904" s="5" t="str">
        <f>RIGHTB(C904,1)</f>
        <v>W</v>
      </c>
      <c r="M904" s="6" t="str">
        <f>IF(AND(K904="S",LEN(B904)&gt;4),-LEFT(B904,4),IF(AND(K904="S",LEN(B904)=4),-LEFT(B904,3),IF(AND(K904="N",LEN(B904)=4),LEFT(B904,3),LEFT(B904,4))))</f>
        <v>69.2</v>
      </c>
      <c r="N904" s="6">
        <f>IF(AND(L904="W",LEN(C904)=6),-LEFT(C904,5), IF(AND(L904="W",LEN(C904)=5),-LEFT(C904,4), IF(AND(L904="W",LEN(C904)=4), -LEFT(C904,3), IF(AND(L904="E", LEN(C904)=6),LEFT(C904,5), IF(AND(L904="E",LEN(C904)=5), LEFT(C904,4), IF(AND(L904="E",LEN(C904)=4),LEFT(C904,3) ))))))</f>
        <v>-44</v>
      </c>
      <c r="O904">
        <f>(F904^2+G904^2+H904^2)^0.5</f>
        <v>0</v>
      </c>
      <c r="P904" t="e">
        <f>ATAN((R904^2+S904^2)^0.5/T904)/$AB$1</f>
        <v>#DIV/0!</v>
      </c>
      <c r="Q904" t="e">
        <f>ATAN2(R904,S904)/$AB$1+180</f>
        <v>#DIV/0!</v>
      </c>
      <c r="R904">
        <f>-F904*SIN(M904*$AB$1)*COS(N904*$AB$1)-G904*SIN($AB$1*M904)*SIN($AB$1*N904)+H904*COS($AB$1*M904)</f>
        <v>0</v>
      </c>
      <c r="S904">
        <f>-F904*SIN($AB$1*N904)+G904*COS($AB$1*N904)</f>
        <v>0</v>
      </c>
      <c r="T904">
        <f>-F904*COS($AB$1*M904)*COS(N904*$AB$1)-G904*COS($AB$1*M904)*SIN($AB$1*N904)-H904*SIN($AB$1*M904)</f>
        <v>0</v>
      </c>
      <c r="W904">
        <f t="shared" si="27"/>
        <v>0</v>
      </c>
    </row>
    <row r="905" spans="1:23">
      <c r="A905" t="s">
        <v>2547</v>
      </c>
      <c r="B905" t="s">
        <v>1087</v>
      </c>
      <c r="C905" t="s">
        <v>1088</v>
      </c>
      <c r="I905" t="s">
        <v>1691</v>
      </c>
      <c r="J905">
        <v>7.2999999999999995E-2</v>
      </c>
      <c r="K905" s="5" t="str">
        <f>RIGHTB(B905,1)</f>
        <v>S</v>
      </c>
      <c r="L905" s="5" t="str">
        <f>RIGHTB(C905,1)</f>
        <v>W</v>
      </c>
      <c r="M905" s="6">
        <f>IF(AND(K905="S",LEN(B905)&gt;4),-LEFT(B905,4),IF(AND(K905="S",LEN(B905)=4),-LEFT(B905,3),IF(AND(K905="N",LEN(B905)=4),LEFT(B905,3),LEFT(B905,4))))</f>
        <v>-60.4</v>
      </c>
      <c r="N905" s="6">
        <f>IF(AND(L905="W",LEN(C905)=6),-LEFT(C905,5), IF(AND(L905="W",LEN(C905)=5),-LEFT(C905,4), IF(AND(L905="W",LEN(C905)=4), -LEFT(C905,3), IF(AND(L905="E", LEN(C905)=6),LEFT(C905,5), IF(AND(L905="E",LEN(C905)=5), LEFT(C905,4), IF(AND(L905="E",LEN(C905)=4),LEFT(C905,3) ))))))</f>
        <v>-120.5</v>
      </c>
      <c r="O905">
        <f>(F905^2+G905^2+H905^2)^0.5</f>
        <v>0</v>
      </c>
      <c r="P905" t="e">
        <f>ATAN((R905^2+S905^2)^0.5/T905)/$AB$1</f>
        <v>#DIV/0!</v>
      </c>
      <c r="Q905" t="e">
        <f>ATAN2(R905,S905)/$AB$1+180</f>
        <v>#DIV/0!</v>
      </c>
      <c r="R905">
        <f>-F905*SIN(M905*$AB$1)*COS(N905*$AB$1)-G905*SIN($AB$1*M905)*SIN($AB$1*N905)+H905*COS($AB$1*M905)</f>
        <v>0</v>
      </c>
      <c r="S905">
        <f>-F905*SIN($AB$1*N905)+G905*COS($AB$1*N905)</f>
        <v>0</v>
      </c>
      <c r="T905">
        <f>-F905*COS($AB$1*M905)*COS(N905*$AB$1)-G905*COS($AB$1*M905)*SIN($AB$1*N905)-H905*SIN($AB$1*M905)</f>
        <v>0</v>
      </c>
      <c r="W905">
        <f t="shared" si="27"/>
        <v>0</v>
      </c>
    </row>
    <row r="906" spans="1:23">
      <c r="A906" t="s">
        <v>2485</v>
      </c>
      <c r="I906" t="s">
        <v>1691</v>
      </c>
      <c r="J906">
        <v>7.2999999999999995E-2</v>
      </c>
      <c r="K906" s="5" t="str">
        <f>RIGHTB(B906,1)</f>
        <v/>
      </c>
      <c r="L906" s="5" t="str">
        <f>RIGHTB(C906,1)</f>
        <v/>
      </c>
      <c r="M906" s="6" t="str">
        <f>IF(AND(K906="S",LEN(B906)&gt;4),-LEFT(B906,4),IF(AND(K906="S",LEN(B906)=4),-LEFT(B906,3),IF(AND(K906="N",LEN(B906)=4),LEFT(B906,3),LEFT(B906,4))))</f>
        <v/>
      </c>
      <c r="N906" s="6" t="b">
        <f>IF(AND(L906="W",LEN(C906)=6),-LEFT(C906,5), IF(AND(L906="W",LEN(C906)=5),-LEFT(C906,4), IF(AND(L906="W",LEN(C906)=4), -LEFT(C906,3), IF(AND(L906="E", LEN(C906)=6),LEFT(C906,5), IF(AND(L906="E",LEN(C906)=5), LEFT(C906,4), IF(AND(L906="E",LEN(C906)=4),LEFT(C906,3) ))))))</f>
        <v>0</v>
      </c>
      <c r="O906">
        <f>(F906^2+G906^2+H906^2)^0.5</f>
        <v>0</v>
      </c>
      <c r="P906" t="e">
        <f>ATAN((R906^2+S906^2)^0.5/T906)/$AB$1</f>
        <v>#VALUE!</v>
      </c>
      <c r="Q906" t="e">
        <f>ATAN2(R906,S906)/$AB$1+180</f>
        <v>#VALUE!</v>
      </c>
      <c r="R906" t="e">
        <f>-F906*SIN(M906*$AB$1)*COS(N906*$AB$1)-G906*SIN($AB$1*M906)*SIN($AB$1*N906)+H906*COS($AB$1*M906)</f>
        <v>#VALUE!</v>
      </c>
      <c r="S906">
        <f>-F906*SIN($AB$1*N906)+G906*COS($AB$1*N906)</f>
        <v>0</v>
      </c>
      <c r="T906" t="e">
        <f>-F906*COS($AB$1*M906)*COS(N906*$AB$1)-G906*COS($AB$1*M906)*SIN($AB$1*N906)-H906*SIN($AB$1*M906)</f>
        <v>#VALUE!</v>
      </c>
      <c r="W906">
        <f t="shared" si="27"/>
        <v>0</v>
      </c>
    </row>
    <row r="907" spans="1:23">
      <c r="A907" t="s">
        <v>2403</v>
      </c>
      <c r="I907" t="s">
        <v>1691</v>
      </c>
      <c r="J907">
        <v>7.2999999999999995E-2</v>
      </c>
      <c r="K907" s="5" t="str">
        <f>RIGHTB(B907,1)</f>
        <v/>
      </c>
      <c r="L907" s="5" t="str">
        <f>RIGHTB(C907,1)</f>
        <v/>
      </c>
      <c r="M907" s="6" t="str">
        <f>IF(AND(K907="S",LEN(B907)&gt;4),-LEFT(B907,4),IF(AND(K907="S",LEN(B907)=4),-LEFT(B907,3),IF(AND(K907="N",LEN(B907)=4),LEFT(B907,3),LEFT(B907,4))))</f>
        <v/>
      </c>
      <c r="N907" s="6" t="b">
        <f>IF(AND(L907="W",LEN(C907)=6),-LEFT(C907,5), IF(AND(L907="W",LEN(C907)=5),-LEFT(C907,4), IF(AND(L907="W",LEN(C907)=4), -LEFT(C907,3), IF(AND(L907="E", LEN(C907)=6),LEFT(C907,5), IF(AND(L907="E",LEN(C907)=5), LEFT(C907,4), IF(AND(L907="E",LEN(C907)=4),LEFT(C907,3) ))))))</f>
        <v>0</v>
      </c>
      <c r="O907">
        <f>(F907^2+G907^2+H907^2)^0.5</f>
        <v>0</v>
      </c>
      <c r="P907" t="e">
        <f>ATAN((R907^2+S907^2)^0.5/T907)/$AB$1</f>
        <v>#VALUE!</v>
      </c>
      <c r="Q907" t="e">
        <f>ATAN2(R907,S907)/$AB$1+180</f>
        <v>#VALUE!</v>
      </c>
      <c r="R907" t="e">
        <f>-F907*SIN(M907*$AB$1)*COS(N907*$AB$1)-G907*SIN($AB$1*M907)*SIN($AB$1*N907)+H907*COS($AB$1*M907)</f>
        <v>#VALUE!</v>
      </c>
      <c r="S907">
        <f>-F907*SIN($AB$1*N907)+G907*COS($AB$1*N907)</f>
        <v>0</v>
      </c>
      <c r="T907" t="e">
        <f>-F907*COS($AB$1*M907)*COS(N907*$AB$1)-G907*COS($AB$1*M907)*SIN($AB$1*N907)-H907*SIN($AB$1*M907)</f>
        <v>#VALUE!</v>
      </c>
      <c r="W907">
        <f t="shared" si="27"/>
        <v>0</v>
      </c>
    </row>
    <row r="908" spans="1:23">
      <c r="A908" t="s">
        <v>2395</v>
      </c>
      <c r="B908" t="s">
        <v>977</v>
      </c>
      <c r="C908" t="s">
        <v>978</v>
      </c>
      <c r="D908">
        <v>50.5</v>
      </c>
      <c r="I908" t="s">
        <v>1691</v>
      </c>
      <c r="J908">
        <v>7.2999999999999995E-2</v>
      </c>
      <c r="K908" s="5" t="str">
        <f>RIGHTB(B908,1)</f>
        <v>S</v>
      </c>
      <c r="L908" s="5" t="str">
        <f>RIGHTB(C908,1)</f>
        <v>E</v>
      </c>
      <c r="M908" s="6">
        <f>IF(AND(K908="S",LEN(B908)&gt;4),-LEFT(B908,4),IF(AND(K908="S",LEN(B908)=4),-LEFT(B908,3),IF(AND(K908="N",LEN(B908)=4),LEFT(B908,3),LEFT(B908,4))))</f>
        <v>-48.9</v>
      </c>
      <c r="N908" s="6" t="str">
        <f>IF(AND(L908="W",LEN(C908)=6),-LEFT(C908,5), IF(AND(L908="W",LEN(C908)=5),-LEFT(C908,4), IF(AND(L908="W",LEN(C908)=4), -LEFT(C908,3), IF(AND(L908="E", LEN(C908)=6),LEFT(C908,5), IF(AND(L908="E",LEN(C908)=5), LEFT(C908,4), IF(AND(L908="E",LEN(C908)=4),LEFT(C908,3) ))))))</f>
        <v>145.1</v>
      </c>
      <c r="O908">
        <f>(F908^2+G908^2+H908^2)^0.5</f>
        <v>0</v>
      </c>
      <c r="P908" t="e">
        <f>ATAN((R908^2+S908^2)^0.5/T908)/$AB$1</f>
        <v>#DIV/0!</v>
      </c>
      <c r="Q908" t="e">
        <f>ATAN2(R908,S908)/$AB$1+180</f>
        <v>#DIV/0!</v>
      </c>
      <c r="R908">
        <f>-F908*SIN(M908*$AB$1)*COS(N908*$AB$1)-G908*SIN($AB$1*M908)*SIN($AB$1*N908)+H908*COS($AB$1*M908)</f>
        <v>0</v>
      </c>
      <c r="S908">
        <f>-F908*SIN($AB$1*N908)+G908*COS($AB$1*N908)</f>
        <v>0</v>
      </c>
      <c r="T908">
        <f>-F908*COS($AB$1*M908)*COS(N908*$AB$1)-G908*COS($AB$1*M908)*SIN($AB$1*N908)-H908*SIN($AB$1*M908)</f>
        <v>0</v>
      </c>
      <c r="W908">
        <f t="shared" si="27"/>
        <v>0</v>
      </c>
    </row>
    <row r="909" spans="1:23">
      <c r="A909" t="s">
        <v>2360</v>
      </c>
      <c r="I909" t="s">
        <v>1691</v>
      </c>
      <c r="J909">
        <v>7.2999999999999995E-2</v>
      </c>
      <c r="K909" s="5" t="str">
        <f>RIGHTB(B909,1)</f>
        <v/>
      </c>
      <c r="L909" s="5" t="str">
        <f>RIGHTB(C909,1)</f>
        <v/>
      </c>
      <c r="M909" s="6" t="str">
        <f>IF(AND(K909="S",LEN(B909)&gt;4),-LEFT(B909,4),IF(AND(K909="S",LEN(B909)=4),-LEFT(B909,3),IF(AND(K909="N",LEN(B909)=4),LEFT(B909,3),LEFT(B909,4))))</f>
        <v/>
      </c>
      <c r="N909" s="6" t="b">
        <f>IF(AND(L909="W",LEN(C909)=6),-LEFT(C909,5), IF(AND(L909="W",LEN(C909)=5),-LEFT(C909,4), IF(AND(L909="W",LEN(C909)=4), -LEFT(C909,3), IF(AND(L909="E", LEN(C909)=6),LEFT(C909,5), IF(AND(L909="E",LEN(C909)=5), LEFT(C909,4), IF(AND(L909="E",LEN(C909)=4),LEFT(C909,3) ))))))</f>
        <v>0</v>
      </c>
      <c r="O909">
        <f>(F909^2+G909^2+H909^2)^0.5</f>
        <v>0</v>
      </c>
      <c r="P909" t="e">
        <f>ATAN((R909^2+S909^2)^0.5/T909)/$AB$1</f>
        <v>#VALUE!</v>
      </c>
      <c r="Q909" t="e">
        <f>ATAN2(R909,S909)/$AB$1+180</f>
        <v>#VALUE!</v>
      </c>
      <c r="R909" t="e">
        <f>-F909*SIN(M909*$AB$1)*COS(N909*$AB$1)-G909*SIN($AB$1*M909)*SIN($AB$1*N909)+H909*COS($AB$1*M909)</f>
        <v>#VALUE!</v>
      </c>
      <c r="S909">
        <f>-F909*SIN($AB$1*N909)+G909*COS($AB$1*N909)</f>
        <v>0</v>
      </c>
      <c r="T909" t="e">
        <f>-F909*COS($AB$1*M909)*COS(N909*$AB$1)-G909*COS($AB$1*M909)*SIN($AB$1*N909)-H909*SIN($AB$1*M909)</f>
        <v>#VALUE!</v>
      </c>
      <c r="W909">
        <f t="shared" si="27"/>
        <v>0</v>
      </c>
    </row>
    <row r="910" spans="1:23">
      <c r="A910" t="s">
        <v>2297</v>
      </c>
      <c r="B910" t="s">
        <v>383</v>
      </c>
      <c r="C910" t="s">
        <v>384</v>
      </c>
      <c r="I910" t="s">
        <v>1691</v>
      </c>
      <c r="J910">
        <v>7.2999999999999995E-2</v>
      </c>
      <c r="K910" s="5" t="str">
        <f>RIGHTB(B910,1)</f>
        <v>N</v>
      </c>
      <c r="L910" s="5" t="str">
        <f>RIGHTB(C910,1)</f>
        <v>W</v>
      </c>
      <c r="M910" s="6" t="str">
        <f>IF(AND(K910="S",LEN(B910)&gt;4),-LEFT(B910,4),IF(AND(K910="S",LEN(B910)=4),-LEFT(B910,3),IF(AND(K910="N",LEN(B910)=4),LEFT(B910,3),LEFT(B910,4))))</f>
        <v>48.9</v>
      </c>
      <c r="N910" s="6">
        <f>IF(AND(L910="W",LEN(C910)=6),-LEFT(C910,5), IF(AND(L910="W",LEN(C910)=5),-LEFT(C910,4), IF(AND(L910="W",LEN(C910)=4), -LEFT(C910,3), IF(AND(L910="E", LEN(C910)=6),LEFT(C910,5), IF(AND(L910="E",LEN(C910)=5), LEFT(C910,4), IF(AND(L910="E",LEN(C910)=4),LEFT(C910,3) ))))))</f>
        <v>-119.8</v>
      </c>
      <c r="O910">
        <f>(F910^2+G910^2+H910^2)^0.5</f>
        <v>0</v>
      </c>
      <c r="P910" t="e">
        <f>ATAN((R910^2+S910^2)^0.5/T910)/$AB$1</f>
        <v>#DIV/0!</v>
      </c>
      <c r="Q910" t="e">
        <f>ATAN2(R910,S910)/$AB$1+180</f>
        <v>#DIV/0!</v>
      </c>
      <c r="R910">
        <f>-F910*SIN(M910*$AB$1)*COS(N910*$AB$1)-G910*SIN($AB$1*M910)*SIN($AB$1*N910)+H910*COS($AB$1*M910)</f>
        <v>0</v>
      </c>
      <c r="S910">
        <f>-F910*SIN($AB$1*N910)+G910*COS($AB$1*N910)</f>
        <v>0</v>
      </c>
      <c r="T910">
        <f>-F910*COS($AB$1*M910)*COS(N910*$AB$1)-G910*COS($AB$1*M910)*SIN($AB$1*N910)-H910*SIN($AB$1*M910)</f>
        <v>0</v>
      </c>
      <c r="W910">
        <f t="shared" si="27"/>
        <v>0</v>
      </c>
    </row>
    <row r="911" spans="1:23">
      <c r="A911" t="s">
        <v>2292</v>
      </c>
      <c r="B911" t="s">
        <v>381</v>
      </c>
      <c r="C911" t="s">
        <v>382</v>
      </c>
      <c r="I911" t="s">
        <v>1691</v>
      </c>
      <c r="J911">
        <v>7.2999999999999995E-2</v>
      </c>
      <c r="K911" s="5" t="str">
        <f>RIGHTB(B911,1)</f>
        <v>S</v>
      </c>
      <c r="L911" s="5" t="str">
        <f>RIGHTB(C911,1)</f>
        <v>W</v>
      </c>
      <c r="M911" s="6">
        <f>IF(AND(K911="S",LEN(B911)&gt;4),-LEFT(B911,4),IF(AND(K911="S",LEN(B911)=4),-LEFT(B911,3),IF(AND(K911="N",LEN(B911)=4),LEFT(B911,3),LEFT(B911,4))))</f>
        <v>-33.6</v>
      </c>
      <c r="N911" s="6">
        <f>IF(AND(L911="W",LEN(C911)=6),-LEFT(C911,5), IF(AND(L911="W",LEN(C911)=5),-LEFT(C911,4), IF(AND(L911="W",LEN(C911)=4), -LEFT(C911,3), IF(AND(L911="E", LEN(C911)=6),LEFT(C911,5), IF(AND(L911="E",LEN(C911)=5), LEFT(C911,4), IF(AND(L911="E",LEN(C911)=4),LEFT(C911,3) ))))))</f>
        <v>-35.1</v>
      </c>
      <c r="O911">
        <f>(F911^2+G911^2+H911^2)^0.5</f>
        <v>0</v>
      </c>
      <c r="P911" t="e">
        <f>ATAN((R911^2+S911^2)^0.5/T911)/$AB$1</f>
        <v>#DIV/0!</v>
      </c>
      <c r="Q911" t="e">
        <f>ATAN2(R911,S911)/$AB$1+180</f>
        <v>#DIV/0!</v>
      </c>
      <c r="R911">
        <f>-F911*SIN(M911*$AB$1)*COS(N911*$AB$1)-G911*SIN($AB$1*M911)*SIN($AB$1*N911)+H911*COS($AB$1*M911)</f>
        <v>0</v>
      </c>
      <c r="S911">
        <f>-F911*SIN($AB$1*N911)+G911*COS($AB$1*N911)</f>
        <v>0</v>
      </c>
      <c r="T911">
        <f>-F911*COS($AB$1*M911)*COS(N911*$AB$1)-G911*COS($AB$1*M911)*SIN($AB$1*N911)-H911*SIN($AB$1*M911)</f>
        <v>0</v>
      </c>
      <c r="W911">
        <f t="shared" ref="W911:W934" si="28">IF(O911&lt;&gt;0,1,0)</f>
        <v>0</v>
      </c>
    </row>
    <row r="912" spans="1:23">
      <c r="A912" t="s">
        <v>2282</v>
      </c>
      <c r="B912" t="s">
        <v>358</v>
      </c>
      <c r="C912" t="s">
        <v>359</v>
      </c>
      <c r="I912" t="s">
        <v>1691</v>
      </c>
      <c r="J912">
        <v>7.2999999999999995E-2</v>
      </c>
      <c r="K912" s="5" t="str">
        <f>RIGHTB(B912,1)</f>
        <v>S</v>
      </c>
      <c r="L912" s="5" t="str">
        <f>RIGHTB(C912,1)</f>
        <v>W</v>
      </c>
      <c r="M912" s="6">
        <f>IF(AND(K912="S",LEN(B912)&gt;4),-LEFT(B912,4),IF(AND(K912="S",LEN(B912)=4),-LEFT(B912,3),IF(AND(K912="N",LEN(B912)=4),LEFT(B912,3),LEFT(B912,4))))</f>
        <v>-11.6</v>
      </c>
      <c r="N912" s="6">
        <f>IF(AND(L912="W",LEN(C912)=6),-LEFT(C912,5), IF(AND(L912="W",LEN(C912)=5),-LEFT(C912,4), IF(AND(L912="W",LEN(C912)=4), -LEFT(C912,3), IF(AND(L912="E", LEN(C912)=6),LEFT(C912,5), IF(AND(L912="E",LEN(C912)=5), LEFT(C912,4), IF(AND(L912="E",LEN(C912)=4),LEFT(C912,3) ))))))</f>
        <v>-175</v>
      </c>
      <c r="O912">
        <f>(F912^2+G912^2+H912^2)^0.5</f>
        <v>0</v>
      </c>
      <c r="P912" t="e">
        <f>ATAN((R912^2+S912^2)^0.5/T912)/$AB$1</f>
        <v>#DIV/0!</v>
      </c>
      <c r="Q912" t="e">
        <f>ATAN2(R912,S912)/$AB$1+180</f>
        <v>#DIV/0!</v>
      </c>
      <c r="R912">
        <f>-F912*SIN(M912*$AB$1)*COS(N912*$AB$1)-G912*SIN($AB$1*M912)*SIN($AB$1*N912)+H912*COS($AB$1*M912)</f>
        <v>0</v>
      </c>
      <c r="S912">
        <f>-F912*SIN($AB$1*N912)+G912*COS($AB$1*N912)</f>
        <v>0</v>
      </c>
      <c r="T912">
        <f>-F912*COS($AB$1*M912)*COS(N912*$AB$1)-G912*COS($AB$1*M912)*SIN($AB$1*N912)-H912*SIN($AB$1*M912)</f>
        <v>0</v>
      </c>
      <c r="W912">
        <f t="shared" si="28"/>
        <v>0</v>
      </c>
    </row>
    <row r="913" spans="1:23">
      <c r="A913" t="s">
        <v>2263</v>
      </c>
      <c r="I913" t="s">
        <v>1691</v>
      </c>
      <c r="J913">
        <v>7.2999999999999995E-2</v>
      </c>
      <c r="K913" s="5" t="str">
        <f>RIGHTB(B913,1)</f>
        <v/>
      </c>
      <c r="L913" s="5" t="str">
        <f>RIGHTB(C913,1)</f>
        <v/>
      </c>
      <c r="M913" s="6" t="str">
        <f>IF(AND(K913="S",LEN(B913)&gt;4),-LEFT(B913,4),IF(AND(K913="S",LEN(B913)=4),-LEFT(B913,3),IF(AND(K913="N",LEN(B913)=4),LEFT(B913,3),LEFT(B913,4))))</f>
        <v/>
      </c>
      <c r="N913" s="6" t="b">
        <f>IF(AND(L913="W",LEN(C913)=6),-LEFT(C913,5), IF(AND(L913="W",LEN(C913)=5),-LEFT(C913,4), IF(AND(L913="W",LEN(C913)=4), -LEFT(C913,3), IF(AND(L913="E", LEN(C913)=6),LEFT(C913,5), IF(AND(L913="E",LEN(C913)=5), LEFT(C913,4), IF(AND(L913="E",LEN(C913)=4),LEFT(C913,3) ))))))</f>
        <v>0</v>
      </c>
      <c r="O913">
        <f>(F913^2+G913^2+H913^2)^0.5</f>
        <v>0</v>
      </c>
      <c r="P913" t="e">
        <f>ATAN((R913^2+S913^2)^0.5/T913)/$AB$1</f>
        <v>#VALUE!</v>
      </c>
      <c r="Q913" t="e">
        <f>ATAN2(R913,S913)/$AB$1+180</f>
        <v>#VALUE!</v>
      </c>
      <c r="R913" t="e">
        <f>-F913*SIN(M913*$AB$1)*COS(N913*$AB$1)-G913*SIN($AB$1*M913)*SIN($AB$1*N913)+H913*COS($AB$1*M913)</f>
        <v>#VALUE!</v>
      </c>
      <c r="S913">
        <f>-F913*SIN($AB$1*N913)+G913*COS($AB$1*N913)</f>
        <v>0</v>
      </c>
      <c r="T913" t="e">
        <f>-F913*COS($AB$1*M913)*COS(N913*$AB$1)-G913*COS($AB$1*M913)*SIN($AB$1*N913)-H913*SIN($AB$1*M913)</f>
        <v>#VALUE!</v>
      </c>
      <c r="W913">
        <f t="shared" si="28"/>
        <v>0</v>
      </c>
    </row>
    <row r="914" spans="1:23">
      <c r="A914" t="s">
        <v>2194</v>
      </c>
      <c r="I914" t="s">
        <v>1691</v>
      </c>
      <c r="J914">
        <v>7.2999999999999995E-2</v>
      </c>
      <c r="K914" s="5" t="str">
        <f>RIGHTB(B914,1)</f>
        <v/>
      </c>
      <c r="L914" s="5" t="str">
        <f>RIGHTB(C914,1)</f>
        <v/>
      </c>
      <c r="M914" s="6" t="str">
        <f>IF(AND(K914="S",LEN(B914)&gt;4),-LEFT(B914,4),IF(AND(K914="S",LEN(B914)=4),-LEFT(B914,3),IF(AND(K914="N",LEN(B914)=4),LEFT(B914,3),LEFT(B914,4))))</f>
        <v/>
      </c>
      <c r="N914" s="6" t="b">
        <f>IF(AND(L914="W",LEN(C914)=6),-LEFT(C914,5), IF(AND(L914="W",LEN(C914)=5),-LEFT(C914,4), IF(AND(L914="W",LEN(C914)=4), -LEFT(C914,3), IF(AND(L914="E", LEN(C914)=6),LEFT(C914,5), IF(AND(L914="E",LEN(C914)=5), LEFT(C914,4), IF(AND(L914="E",LEN(C914)=4),LEFT(C914,3) ))))))</f>
        <v>0</v>
      </c>
      <c r="O914">
        <f>(F914^2+G914^2+H914^2)^0.5</f>
        <v>0</v>
      </c>
      <c r="P914" t="e">
        <f>ATAN((R914^2+S914^2)^0.5/T914)/$AB$1</f>
        <v>#VALUE!</v>
      </c>
      <c r="Q914" t="e">
        <f>ATAN2(R914,S914)/$AB$1+180</f>
        <v>#VALUE!</v>
      </c>
      <c r="R914" t="e">
        <f>-F914*SIN(M914*$AB$1)*COS(N914*$AB$1)-G914*SIN($AB$1*M914)*SIN($AB$1*N914)+H914*COS($AB$1*M914)</f>
        <v>#VALUE!</v>
      </c>
      <c r="S914">
        <f>-F914*SIN($AB$1*N914)+G914*COS($AB$1*N914)</f>
        <v>0</v>
      </c>
      <c r="T914" t="e">
        <f>-F914*COS($AB$1*M914)*COS(N914*$AB$1)-G914*COS($AB$1*M914)*SIN($AB$1*N914)-H914*SIN($AB$1*M914)</f>
        <v>#VALUE!</v>
      </c>
      <c r="W914">
        <f t="shared" si="28"/>
        <v>0</v>
      </c>
    </row>
    <row r="915" spans="1:23">
      <c r="A915" t="s">
        <v>2192</v>
      </c>
      <c r="B915" t="s">
        <v>246</v>
      </c>
      <c r="C915" t="s">
        <v>247</v>
      </c>
      <c r="D915">
        <v>26</v>
      </c>
      <c r="I915" t="s">
        <v>1691</v>
      </c>
      <c r="J915">
        <v>7.2999999999999995E-2</v>
      </c>
      <c r="K915" s="5" t="str">
        <f>RIGHTB(B915,1)</f>
        <v>S</v>
      </c>
      <c r="L915" s="5" t="str">
        <f>RIGHTB(C915,1)</f>
        <v>W</v>
      </c>
      <c r="M915" s="6">
        <f>IF(AND(K915="S",LEN(B915)&gt;4),-LEFT(B915,4),IF(AND(K915="S",LEN(B915)=4),-LEFT(B915,3),IF(AND(K915="N",LEN(B915)=4),LEFT(B915,3),LEFT(B915,4))))</f>
        <v>-14</v>
      </c>
      <c r="N915" s="6">
        <f>IF(AND(L915="W",LEN(C915)=6),-LEFT(C915,5), IF(AND(L915="W",LEN(C915)=5),-LEFT(C915,4), IF(AND(L915="W",LEN(C915)=4), -LEFT(C915,3), IF(AND(L915="E", LEN(C915)=6),LEFT(C915,5), IF(AND(L915="E",LEN(C915)=5), LEFT(C915,4), IF(AND(L915="E",LEN(C915)=4),LEFT(C915,3) ))))))</f>
        <v>-160</v>
      </c>
      <c r="O915">
        <f>(F915^2+G915^2+H915^2)^0.5</f>
        <v>0</v>
      </c>
      <c r="P915" t="e">
        <f>ATAN((R915^2+S915^2)^0.5/T915)/$AB$1</f>
        <v>#DIV/0!</v>
      </c>
      <c r="Q915" t="e">
        <f>ATAN2(R915,S915)/$AB$1+180</f>
        <v>#DIV/0!</v>
      </c>
      <c r="R915">
        <f>-F915*SIN(M915*$AB$1)*COS(N915*$AB$1)-G915*SIN($AB$1*M915)*SIN($AB$1*N915)+H915*COS($AB$1*M915)</f>
        <v>0</v>
      </c>
      <c r="S915">
        <f>-F915*SIN($AB$1*N915)+G915*COS($AB$1*N915)</f>
        <v>0</v>
      </c>
      <c r="T915">
        <f>-F915*COS($AB$1*M915)*COS(N915*$AB$1)-G915*COS($AB$1*M915)*SIN($AB$1*N915)-H915*SIN($AB$1*M915)</f>
        <v>0</v>
      </c>
      <c r="W915">
        <f t="shared" si="28"/>
        <v>0</v>
      </c>
    </row>
    <row r="916" spans="1:23">
      <c r="A916" t="s">
        <v>2179</v>
      </c>
      <c r="B916" t="s">
        <v>169</v>
      </c>
      <c r="C916" t="s">
        <v>230</v>
      </c>
      <c r="I916" t="s">
        <v>1691</v>
      </c>
      <c r="J916">
        <v>7.2999999999999995E-2</v>
      </c>
      <c r="K916" s="5" t="str">
        <f>RIGHTB(B916,1)</f>
        <v>N</v>
      </c>
      <c r="L916" s="5" t="str">
        <f>RIGHTB(C916,1)</f>
        <v>W</v>
      </c>
      <c r="M916" s="6" t="str">
        <f>IF(AND(K916="S",LEN(B916)&gt;4),-LEFT(B916,4),IF(AND(K916="S",LEN(B916)=4),-LEFT(B916,3),IF(AND(K916="N",LEN(B916)=4),LEFT(B916,3),LEFT(B916,4))))</f>
        <v>7.8</v>
      </c>
      <c r="N916" s="6">
        <f>IF(AND(L916="W",LEN(C916)=6),-LEFT(C916,5), IF(AND(L916="W",LEN(C916)=5),-LEFT(C916,4), IF(AND(L916="W",LEN(C916)=4), -LEFT(C916,3), IF(AND(L916="E", LEN(C916)=6),LEFT(C916,5), IF(AND(L916="E",LEN(C916)=5), LEFT(C916,4), IF(AND(L916="E",LEN(C916)=4),LEFT(C916,3) ))))))</f>
        <v>-95.3</v>
      </c>
      <c r="O916">
        <f>(F916^2+G916^2+H916^2)^0.5</f>
        <v>0</v>
      </c>
      <c r="P916" t="e">
        <f>ATAN((R916^2+S916^2)^0.5/T916)/$AB$1</f>
        <v>#DIV/0!</v>
      </c>
      <c r="Q916" t="e">
        <f>ATAN2(R916,S916)/$AB$1+180</f>
        <v>#DIV/0!</v>
      </c>
      <c r="R916">
        <f>-F916*SIN(M916*$AB$1)*COS(N916*$AB$1)-G916*SIN($AB$1*M916)*SIN($AB$1*N916)+H916*COS($AB$1*M916)</f>
        <v>0</v>
      </c>
      <c r="S916">
        <f>-F916*SIN($AB$1*N916)+G916*COS($AB$1*N916)</f>
        <v>0</v>
      </c>
      <c r="T916">
        <f>-F916*COS($AB$1*M916)*COS(N916*$AB$1)-G916*COS($AB$1*M916)*SIN($AB$1*N916)-H916*SIN($AB$1*M916)</f>
        <v>0</v>
      </c>
      <c r="W916">
        <f t="shared" si="28"/>
        <v>0</v>
      </c>
    </row>
    <row r="917" spans="1:23">
      <c r="A917" t="s">
        <v>2168</v>
      </c>
      <c r="B917" t="s">
        <v>216</v>
      </c>
      <c r="C917" t="s">
        <v>217</v>
      </c>
      <c r="I917" t="s">
        <v>1691</v>
      </c>
      <c r="J917">
        <v>7.2999999999999995E-2</v>
      </c>
      <c r="K917" s="5" t="str">
        <f>RIGHTB(B917,1)</f>
        <v>S</v>
      </c>
      <c r="L917" s="5" t="str">
        <f>RIGHTB(C917,1)</f>
        <v>E</v>
      </c>
      <c r="M917" s="6">
        <f>IF(AND(K917="S",LEN(B917)&gt;4),-LEFT(B917,4),IF(AND(K917="S",LEN(B917)=4),-LEFT(B917,3),IF(AND(K917="N",LEN(B917)=4),LEFT(B917,3),LEFT(B917,4))))</f>
        <v>-1.2</v>
      </c>
      <c r="N917" s="6" t="str">
        <f>IF(AND(L917="W",LEN(C917)=6),-LEFT(C917,5), IF(AND(L917="W",LEN(C917)=5),-LEFT(C917,4), IF(AND(L917="W",LEN(C917)=4), -LEFT(C917,3), IF(AND(L917="E", LEN(C917)=6),LEFT(C917,5), IF(AND(L917="E",LEN(C917)=5), LEFT(C917,4), IF(AND(L917="E",LEN(C917)=4),LEFT(C917,3) ))))))</f>
        <v>92.8</v>
      </c>
      <c r="O917">
        <f>(F917^2+G917^2+H917^2)^0.5</f>
        <v>0</v>
      </c>
      <c r="P917" t="e">
        <f>ATAN((R917^2+S917^2)^0.5/T917)/$AB$1</f>
        <v>#DIV/0!</v>
      </c>
      <c r="Q917" t="e">
        <f>ATAN2(R917,S917)/$AB$1+180</f>
        <v>#DIV/0!</v>
      </c>
      <c r="R917">
        <f>-F917*SIN(M917*$AB$1)*COS(N917*$AB$1)-G917*SIN($AB$1*M917)*SIN($AB$1*N917)+H917*COS($AB$1*M917)</f>
        <v>0</v>
      </c>
      <c r="S917">
        <f>-F917*SIN($AB$1*N917)+G917*COS($AB$1*N917)</f>
        <v>0</v>
      </c>
      <c r="T917">
        <f>-F917*COS($AB$1*M917)*COS(N917*$AB$1)-G917*COS($AB$1*M917)*SIN($AB$1*N917)-H917*SIN($AB$1*M917)</f>
        <v>0</v>
      </c>
      <c r="W917">
        <f t="shared" si="28"/>
        <v>0</v>
      </c>
    </row>
    <row r="918" spans="1:23">
      <c r="A918" t="s">
        <v>2092</v>
      </c>
      <c r="B918" t="s">
        <v>88</v>
      </c>
      <c r="C918" t="s">
        <v>89</v>
      </c>
      <c r="I918" t="s">
        <v>1691</v>
      </c>
      <c r="J918">
        <v>7.2999999999999995E-2</v>
      </c>
      <c r="K918" s="5" t="str">
        <f>RIGHTB(B918,1)</f>
        <v>S</v>
      </c>
      <c r="L918" s="5" t="str">
        <f>RIGHTB(C918,1)</f>
        <v>E</v>
      </c>
      <c r="M918" s="6">
        <f>IF(AND(K918="S",LEN(B918)&gt;4),-LEFT(B918,4),IF(AND(K918="S",LEN(B918)=4),-LEFT(B918,3),IF(AND(K918="N",LEN(B918)=4),LEFT(B918,3),LEFT(B918,4))))</f>
        <v>-3</v>
      </c>
      <c r="N918" s="6" t="str">
        <f>IF(AND(L918="W",LEN(C918)=6),-LEFT(C918,5), IF(AND(L918="W",LEN(C918)=5),-LEFT(C918,4), IF(AND(L918="W",LEN(C918)=4), -LEFT(C918,3), IF(AND(L918="E", LEN(C918)=6),LEFT(C918,5), IF(AND(L918="E",LEN(C918)=5), LEFT(C918,4), IF(AND(L918="E",LEN(C918)=4),LEFT(C918,3) ))))))</f>
        <v>76.4</v>
      </c>
      <c r="O918">
        <f>(F918^2+G918^2+H918^2)^0.5</f>
        <v>0</v>
      </c>
      <c r="P918" t="e">
        <f>ATAN((R918^2+S918^2)^0.5/T918)/$AB$1</f>
        <v>#DIV/0!</v>
      </c>
      <c r="Q918" t="e">
        <f>ATAN2(R918,S918)/$AB$1+180</f>
        <v>#DIV/0!</v>
      </c>
      <c r="R918">
        <f>-F918*SIN(M918*$AB$1)*COS(N918*$AB$1)-G918*SIN($AB$1*M918)*SIN($AB$1*N918)+H918*COS($AB$1*M918)</f>
        <v>0</v>
      </c>
      <c r="S918">
        <f>-F918*SIN($AB$1*N918)+G918*COS($AB$1*N918)</f>
        <v>0</v>
      </c>
      <c r="T918">
        <f>-F918*COS($AB$1*M918)*COS(N918*$AB$1)-G918*COS($AB$1*M918)*SIN($AB$1*N918)-H918*SIN($AB$1*M918)</f>
        <v>0</v>
      </c>
      <c r="W918">
        <f t="shared" si="28"/>
        <v>0</v>
      </c>
    </row>
    <row r="919" spans="1:23">
      <c r="A919" t="s">
        <v>2088</v>
      </c>
      <c r="B919" t="s">
        <v>84</v>
      </c>
      <c r="C919" t="s">
        <v>85</v>
      </c>
      <c r="D919">
        <v>37</v>
      </c>
      <c r="I919" t="s">
        <v>1691</v>
      </c>
      <c r="J919">
        <v>7.2999999999999995E-2</v>
      </c>
      <c r="K919" s="5" t="str">
        <f>RIGHTB(B919,1)</f>
        <v>N</v>
      </c>
      <c r="L919" s="5" t="str">
        <f>RIGHTB(C919,1)</f>
        <v>W</v>
      </c>
      <c r="M919" s="6" t="str">
        <f>IF(AND(K919="S",LEN(B919)&gt;4),-LEFT(B919,4),IF(AND(K919="S",LEN(B919)=4),-LEFT(B919,3),IF(AND(K919="N",LEN(B919)=4),LEFT(B919,3),LEFT(B919,4))))</f>
        <v>21.0</v>
      </c>
      <c r="N919" s="6">
        <f>IF(AND(L919="W",LEN(C919)=6),-LEFT(C919,5), IF(AND(L919="W",LEN(C919)=5),-LEFT(C919,4), IF(AND(L919="W",LEN(C919)=4), -LEFT(C919,3), IF(AND(L919="E", LEN(C919)=6),LEFT(C919,5), IF(AND(L919="E",LEN(C919)=5), LEFT(C919,4), IF(AND(L919="E",LEN(C919)=4),LEFT(C919,3) ))))))</f>
        <v>-178.5</v>
      </c>
      <c r="O919">
        <f>(F919^2+G919^2+H919^2)^0.5</f>
        <v>0</v>
      </c>
      <c r="P919" t="e">
        <f>ATAN((R919^2+S919^2)^0.5/T919)/$AB$1</f>
        <v>#DIV/0!</v>
      </c>
      <c r="Q919" t="e">
        <f>ATAN2(R919,S919)/$AB$1+180</f>
        <v>#DIV/0!</v>
      </c>
      <c r="R919">
        <f>-F919*SIN(M919*$AB$1)*COS(N919*$AB$1)-G919*SIN($AB$1*M919)*SIN($AB$1*N919)+H919*COS($AB$1*M919)</f>
        <v>0</v>
      </c>
      <c r="S919">
        <f>-F919*SIN($AB$1*N919)+G919*COS($AB$1*N919)</f>
        <v>0</v>
      </c>
      <c r="T919">
        <f>-F919*COS($AB$1*M919)*COS(N919*$AB$1)-G919*COS($AB$1*M919)*SIN($AB$1*N919)-H919*SIN($AB$1*M919)</f>
        <v>0</v>
      </c>
      <c r="W919">
        <f t="shared" si="28"/>
        <v>0</v>
      </c>
    </row>
    <row r="920" spans="1:23">
      <c r="A920" t="s">
        <v>1597</v>
      </c>
      <c r="B920" t="s">
        <v>26</v>
      </c>
      <c r="C920" t="s">
        <v>27</v>
      </c>
      <c r="D920">
        <v>38.1</v>
      </c>
      <c r="E920">
        <v>18.100000000000001</v>
      </c>
      <c r="F920">
        <v>4.5</v>
      </c>
      <c r="G920">
        <v>-14.4</v>
      </c>
      <c r="H920">
        <v>-10</v>
      </c>
      <c r="I920" t="s">
        <v>1691</v>
      </c>
      <c r="J920">
        <v>7.2999999999999995E-2</v>
      </c>
      <c r="K920" s="5" t="str">
        <f>RIGHTB(B920,1)</f>
        <v>S</v>
      </c>
      <c r="L920" s="5" t="str">
        <f>RIGHTB(C920,1)</f>
        <v>E</v>
      </c>
      <c r="M920" s="6">
        <f>IF(AND(K920="S",LEN(B920)&gt;4),-LEFT(B920,4),IF(AND(K920="S",LEN(B920)=4),-LEFT(B920,3),IF(AND(K920="N",LEN(B920)=4),LEFT(B920,3),LEFT(B920,4))))</f>
        <v>-31.1</v>
      </c>
      <c r="N920" s="6" t="str">
        <f>IF(AND(L920="W",LEN(C920)=6),-LEFT(C920,5), IF(AND(L920="W",LEN(C920)=5),-LEFT(C920,4), IF(AND(L920="W",LEN(C920)=4), -LEFT(C920,3), IF(AND(L920="E", LEN(C920)=6),LEFT(C920,5), IF(AND(L920="E",LEN(C920)=5), LEFT(C920,4), IF(AND(L920="E",LEN(C920)=4),LEFT(C920,3) ))))))</f>
        <v>140.0</v>
      </c>
      <c r="O920">
        <f>(F920^2+G920^2+H920^2)^0.5</f>
        <v>18.100000000000001</v>
      </c>
      <c r="P920">
        <f>ATAN((R920^2+S920^2)^0.5/T920)/$AB$1</f>
        <v>71.603761718106725</v>
      </c>
      <c r="Q920">
        <f>ATAN2(R920,S920)/$AB$1+180</f>
        <v>331.71509328061597</v>
      </c>
      <c r="R920">
        <f>-F920*SIN(M920*$AB$1)*COS(N920*$AB$1)-G920*SIN($AB$1*M920)*SIN($AB$1*N920)+H920*COS($AB$1*M920)</f>
        <v>-15.124370156909352</v>
      </c>
      <c r="S920">
        <f>-F920*SIN($AB$1*N920)+G920*COS($AB$1*N920)</f>
        <v>8.138495736436667</v>
      </c>
      <c r="T920">
        <f>-F920*COS($AB$1*M920)*COS(N920*$AB$1)-G920*COS($AB$1*M920)*SIN($AB$1*N920)-H920*SIN($AB$1*M920)</f>
        <v>5.7121199658963739</v>
      </c>
      <c r="W920">
        <f t="shared" si="28"/>
        <v>1</v>
      </c>
    </row>
    <row r="921" spans="1:23">
      <c r="A921" t="s">
        <v>2032</v>
      </c>
      <c r="B921" t="s">
        <v>915</v>
      </c>
      <c r="C921" t="s">
        <v>916</v>
      </c>
      <c r="I921" t="s">
        <v>1691</v>
      </c>
      <c r="J921">
        <v>7.2999999999999995E-2</v>
      </c>
      <c r="K921" s="5" t="str">
        <f>RIGHTB(B921,1)</f>
        <v>S</v>
      </c>
      <c r="L921" s="5" t="str">
        <f>RIGHTB(C921,1)</f>
        <v>W</v>
      </c>
      <c r="M921" s="6">
        <f>IF(AND(K921="S",LEN(B921)&gt;4),-LEFT(B921,4),IF(AND(K921="S",LEN(B921)=4),-LEFT(B921,3),IF(AND(K921="N",LEN(B921)=4),LEFT(B921,3),LEFT(B921,4))))</f>
        <v>-39.1</v>
      </c>
      <c r="N921" s="6">
        <f>IF(AND(L921="W",LEN(C921)=6),-LEFT(C921,5), IF(AND(L921="W",LEN(C921)=5),-LEFT(C921,4), IF(AND(L921="W",LEN(C921)=4), -LEFT(C921,3), IF(AND(L921="E", LEN(C921)=6),LEFT(C921,5), IF(AND(L921="E",LEN(C921)=5), LEFT(C921,4), IF(AND(L921="E",LEN(C921)=4),LEFT(C921,3) ))))))</f>
        <v>-118.6</v>
      </c>
      <c r="O921">
        <f>(F921^2+G921^2+H921^2)^0.5</f>
        <v>0</v>
      </c>
      <c r="P921" t="e">
        <f>ATAN((R921^2+S921^2)^0.5/T921)/$AB$1</f>
        <v>#DIV/0!</v>
      </c>
      <c r="Q921" t="e">
        <f>ATAN2(R921,S921)/$AB$1+180</f>
        <v>#DIV/0!</v>
      </c>
      <c r="R921">
        <f>-F921*SIN(M921*$AB$1)*COS(N921*$AB$1)-G921*SIN($AB$1*M921)*SIN($AB$1*N921)+H921*COS($AB$1*M921)</f>
        <v>0</v>
      </c>
      <c r="S921">
        <f>-F921*SIN($AB$1*N921)+G921*COS($AB$1*N921)</f>
        <v>0</v>
      </c>
      <c r="T921">
        <f>-F921*COS($AB$1*M921)*COS(N921*$AB$1)-G921*COS($AB$1*M921)*SIN($AB$1*N921)-H921*SIN($AB$1*M921)</f>
        <v>0</v>
      </c>
      <c r="W921">
        <f t="shared" si="28"/>
        <v>0</v>
      </c>
    </row>
    <row r="922" spans="1:23">
      <c r="A922" t="s">
        <v>1589</v>
      </c>
      <c r="B922" t="s">
        <v>185</v>
      </c>
      <c r="C922" t="s">
        <v>436</v>
      </c>
      <c r="D922">
        <v>44.4</v>
      </c>
      <c r="E922">
        <v>16.100000000000001</v>
      </c>
      <c r="F922">
        <v>-11.5</v>
      </c>
      <c r="G922">
        <v>-11.3</v>
      </c>
      <c r="H922">
        <v>-0.9</v>
      </c>
      <c r="I922" t="s">
        <v>1691</v>
      </c>
      <c r="J922">
        <v>7.2999999999999995E-2</v>
      </c>
      <c r="K922" s="5" t="str">
        <f>RIGHTB(B922,1)</f>
        <v>N</v>
      </c>
      <c r="L922" s="5" t="str">
        <f>RIGHTB(C922,1)</f>
        <v>E</v>
      </c>
      <c r="M922" s="6" t="str">
        <f>IF(AND(K922="S",LEN(B922)&gt;4),-LEFT(B922,4),IF(AND(K922="S",LEN(B922)=4),-LEFT(B922,3),IF(AND(K922="N",LEN(B922)=4),LEFT(B922,3),LEFT(B922,4))))</f>
        <v>6.3</v>
      </c>
      <c r="N922" s="6" t="str">
        <f>IF(AND(L922="W",LEN(C922)=6),-LEFT(C922,5), IF(AND(L922="W",LEN(C922)=5),-LEFT(C922,4), IF(AND(L922="W",LEN(C922)=4), -LEFT(C922,3), IF(AND(L922="E", LEN(C922)=6),LEFT(C922,5), IF(AND(L922="E",LEN(C922)=5), LEFT(C922,4), IF(AND(L922="E",LEN(C922)=4),LEFT(C922,3) ))))))</f>
        <v>29.9</v>
      </c>
      <c r="O922">
        <f>(F922^2+G922^2+H922^2)^0.5</f>
        <v>16.147755261955144</v>
      </c>
      <c r="P922">
        <f>ATAN((R922^2+S922^2)^0.5/T922)/$AB$1</f>
        <v>14.872957156277305</v>
      </c>
      <c r="Q922">
        <f>ATAN2(R922,S922)/$AB$1+180</f>
        <v>101.37594110310441</v>
      </c>
      <c r="R922">
        <f>-F922*SIN(M922*$AB$1)*COS(N922*$AB$1)-G922*SIN($AB$1*M922)*SIN($AB$1*N922)+H922*COS($AB$1*M922)</f>
        <v>0.81753445006123659</v>
      </c>
      <c r="S922">
        <f>-F922*SIN($AB$1*N922)+G922*COS($AB$1*N922)</f>
        <v>-4.0633242560359806</v>
      </c>
      <c r="T922">
        <f>-F922*COS($AB$1*M922)*COS(N922*$AB$1)-G922*COS($AB$1*M922)*SIN($AB$1*N922)-H922*SIN($AB$1*M922)</f>
        <v>15.606762425733043</v>
      </c>
      <c r="W922">
        <f t="shared" si="28"/>
        <v>1</v>
      </c>
    </row>
    <row r="923" spans="1:23">
      <c r="A923" t="s">
        <v>1970</v>
      </c>
      <c r="B923" t="s">
        <v>630</v>
      </c>
      <c r="C923" t="s">
        <v>611</v>
      </c>
      <c r="I923" t="s">
        <v>1691</v>
      </c>
      <c r="J923">
        <v>7.2999999999999995E-2</v>
      </c>
      <c r="K923" s="5" t="str">
        <f>RIGHTB(B923,1)</f>
        <v>N</v>
      </c>
      <c r="L923" s="5" t="str">
        <f>RIGHTB(C923,1)</f>
        <v>E</v>
      </c>
      <c r="M923" s="6" t="str">
        <f>IF(AND(K923="S",LEN(B923)&gt;4),-LEFT(B923,4),IF(AND(K923="S",LEN(B923)=4),-LEFT(B923,3),IF(AND(K923="N",LEN(B923)=4),LEFT(B923,3),LEFT(B923,4))))</f>
        <v>38.3</v>
      </c>
      <c r="N923" s="6" t="str">
        <f>IF(AND(L923="W",LEN(C923)=6),-LEFT(C923,5), IF(AND(L923="W",LEN(C923)=5),-LEFT(C923,4), IF(AND(L923="W",LEN(C923)=4), -LEFT(C923,3), IF(AND(L923="E", LEN(C923)=6),LEFT(C923,5), IF(AND(L923="E",LEN(C923)=5), LEFT(C923,4), IF(AND(L923="E",LEN(C923)=4),LEFT(C923,3) ))))))</f>
        <v>162.2</v>
      </c>
      <c r="O923">
        <f>(F923^2+G923^2+H923^2)^0.5</f>
        <v>0</v>
      </c>
      <c r="P923" t="e">
        <f>ATAN((R923^2+S923^2)^0.5/T923)/$AB$1</f>
        <v>#DIV/0!</v>
      </c>
      <c r="Q923" t="e">
        <f>ATAN2(R923,S923)/$AB$1+180</f>
        <v>#DIV/0!</v>
      </c>
      <c r="R923">
        <f>-F923*SIN(M923*$AB$1)*COS(N923*$AB$1)-G923*SIN($AB$1*M923)*SIN($AB$1*N923)+H923*COS($AB$1*M923)</f>
        <v>0</v>
      </c>
      <c r="S923">
        <f>-F923*SIN($AB$1*N923)+G923*COS($AB$1*N923)</f>
        <v>0</v>
      </c>
      <c r="T923">
        <f>-F923*COS($AB$1*M923)*COS(N923*$AB$1)-G923*COS($AB$1*M923)*SIN($AB$1*N923)-H923*SIN($AB$1*M923)</f>
        <v>0</v>
      </c>
      <c r="W923">
        <f t="shared" si="28"/>
        <v>0</v>
      </c>
    </row>
    <row r="924" spans="1:23">
      <c r="A924" t="s">
        <v>1581</v>
      </c>
      <c r="B924" t="s">
        <v>63</v>
      </c>
      <c r="C924" t="s">
        <v>624</v>
      </c>
      <c r="D924">
        <v>30.6</v>
      </c>
      <c r="E924">
        <v>20.8</v>
      </c>
      <c r="F924">
        <v>5.4</v>
      </c>
      <c r="G924">
        <v>-9.9</v>
      </c>
      <c r="H924">
        <v>17.5</v>
      </c>
      <c r="I924" t="s">
        <v>1691</v>
      </c>
      <c r="J924">
        <v>7.2999999999999995E-2</v>
      </c>
      <c r="K924" s="5" t="str">
        <f>RIGHTB(B924,1)</f>
        <v>S</v>
      </c>
      <c r="L924" s="5" t="str">
        <f>RIGHTB(C924,1)</f>
        <v>E</v>
      </c>
      <c r="M924" s="6">
        <f>IF(AND(K924="S",LEN(B924)&gt;4),-LEFT(B924,4),IF(AND(K924="S",LEN(B924)=4),-LEFT(B924,3),IF(AND(K924="N",LEN(B924)=4),LEFT(B924,3),LEFT(B924,4))))</f>
        <v>-32.799999999999997</v>
      </c>
      <c r="N924" s="6" t="str">
        <f>IF(AND(L924="W",LEN(C924)=6),-LEFT(C924,5), IF(AND(L924="W",LEN(C924)=5),-LEFT(C924,4), IF(AND(L924="W",LEN(C924)=4), -LEFT(C924,3), IF(AND(L924="E", LEN(C924)=6),LEFT(C924,5), IF(AND(L924="E",LEN(C924)=5), LEFT(C924,4), IF(AND(L924="E",LEN(C924)=4),LEFT(C924,3) ))))))</f>
        <v>15.1</v>
      </c>
      <c r="O924">
        <f>(F924^2+G924^2+H924^2)^0.5</f>
        <v>20.818741556587902</v>
      </c>
      <c r="P924">
        <f>ATAN((R924^2+S924^2)^0.5/T924)/$AB$1</f>
        <v>69.574918571070015</v>
      </c>
      <c r="Q924">
        <f>ATAN2(R924,S924)/$AB$1+180</f>
        <v>145.8044761223984</v>
      </c>
      <c r="R924">
        <f>-F924*SIN(M924*$AB$1)*COS(N924*$AB$1)-G924*SIN($AB$1*M924)*SIN($AB$1*N924)+H924*COS($AB$1*M924)</f>
        <v>16.137077028111889</v>
      </c>
      <c r="S924">
        <f>-F924*SIN($AB$1*N924)+G924*COS($AB$1*N924)</f>
        <v>-10.964903392354785</v>
      </c>
      <c r="T924">
        <f>-F924*COS($AB$1*M924)*COS(N924*$AB$1)-G924*COS($AB$1*M924)*SIN($AB$1*N924)-H924*SIN($AB$1*M924)</f>
        <v>7.2653725702891627</v>
      </c>
      <c r="W924">
        <f t="shared" si="28"/>
        <v>1</v>
      </c>
    </row>
    <row r="925" spans="1:23">
      <c r="A925" t="s">
        <v>1940</v>
      </c>
      <c r="B925" t="s">
        <v>593</v>
      </c>
      <c r="C925" t="s">
        <v>594</v>
      </c>
      <c r="D925">
        <v>54</v>
      </c>
      <c r="I925" t="s">
        <v>1691</v>
      </c>
      <c r="J925">
        <v>7.2999999999999995E-2</v>
      </c>
      <c r="K925" s="5" t="str">
        <f>RIGHTB(B925,1)</f>
        <v>S</v>
      </c>
      <c r="L925" s="5" t="str">
        <f>RIGHTB(C925,1)</f>
        <v>W</v>
      </c>
      <c r="M925" s="6">
        <f>IF(AND(K925="S",LEN(B925)&gt;4),-LEFT(B925,4),IF(AND(K925="S",LEN(B925)=4),-LEFT(B925,3),IF(AND(K925="N",LEN(B925)=4),LEFT(B925,3),LEFT(B925,4))))</f>
        <v>-27.4</v>
      </c>
      <c r="N925" s="6">
        <f>IF(AND(L925="W",LEN(C925)=6),-LEFT(C925,5), IF(AND(L925="W",LEN(C925)=5),-LEFT(C925,4), IF(AND(L925="W",LEN(C925)=4), -LEFT(C925,3), IF(AND(L925="E", LEN(C925)=6),LEFT(C925,5), IF(AND(L925="E",LEN(C925)=5), LEFT(C925,4), IF(AND(L925="E",LEN(C925)=4),LEFT(C925,3) ))))))</f>
        <v>-14.8</v>
      </c>
      <c r="O925">
        <f>(F925^2+G925^2+H925^2)^0.5</f>
        <v>0</v>
      </c>
      <c r="P925" t="e">
        <f>ATAN((R925^2+S925^2)^0.5/T925)/$AB$1</f>
        <v>#DIV/0!</v>
      </c>
      <c r="Q925" t="e">
        <f>ATAN2(R925,S925)/$AB$1+180</f>
        <v>#DIV/0!</v>
      </c>
      <c r="R925">
        <f>-F925*SIN(M925*$AB$1)*COS(N925*$AB$1)-G925*SIN($AB$1*M925)*SIN($AB$1*N925)+H925*COS($AB$1*M925)</f>
        <v>0</v>
      </c>
      <c r="S925">
        <f>-F925*SIN($AB$1*N925)+G925*COS($AB$1*N925)</f>
        <v>0</v>
      </c>
      <c r="T925">
        <f>-F925*COS($AB$1*M925)*COS(N925*$AB$1)-G925*COS($AB$1*M925)*SIN($AB$1*N925)-H925*SIN($AB$1*M925)</f>
        <v>0</v>
      </c>
      <c r="W925">
        <f t="shared" si="28"/>
        <v>0</v>
      </c>
    </row>
    <row r="926" spans="1:23">
      <c r="A926" t="s">
        <v>1866</v>
      </c>
      <c r="B926" t="s">
        <v>887</v>
      </c>
      <c r="C926" t="s">
        <v>888</v>
      </c>
      <c r="I926" t="s">
        <v>1691</v>
      </c>
      <c r="J926">
        <v>7.2999999999999995E-2</v>
      </c>
      <c r="K926" s="5" t="str">
        <f>RIGHTB(B926,1)</f>
        <v>N</v>
      </c>
      <c r="L926" s="5" t="str">
        <f>RIGHTB(C926,1)</f>
        <v>W</v>
      </c>
      <c r="M926" s="6" t="str">
        <f>IF(AND(K926="S",LEN(B926)&gt;4),-LEFT(B926,4),IF(AND(K926="S",LEN(B926)=4),-LEFT(B926,3),IF(AND(K926="N",LEN(B926)=4),LEFT(B926,3),LEFT(B926,4))))</f>
        <v>42N</v>
      </c>
      <c r="N926" s="6" t="b">
        <f>IF(AND(L926="W",LEN(C926)=6),-LEFT(C926,5), IF(AND(L926="W",LEN(C926)=5),-LEFT(C926,4), IF(AND(L926="W",LEN(C926)=4), -LEFT(C926,3), IF(AND(L926="E", LEN(C926)=6),LEFT(C926,5), IF(AND(L926="E",LEN(C926)=5), LEFT(C926,4), IF(AND(L926="E",LEN(C926)=4),LEFT(C926,3) ))))))</f>
        <v>0</v>
      </c>
      <c r="O926">
        <f>(F926^2+G926^2+H926^2)^0.5</f>
        <v>0</v>
      </c>
      <c r="P926" t="e">
        <f>ATAN((R926^2+S926^2)^0.5/T926)/$AB$1</f>
        <v>#VALUE!</v>
      </c>
      <c r="Q926" t="e">
        <f>ATAN2(R926,S926)/$AB$1+180</f>
        <v>#VALUE!</v>
      </c>
      <c r="R926" t="e">
        <f>-F926*SIN(M926*$AB$1)*COS(N926*$AB$1)-G926*SIN($AB$1*M926)*SIN($AB$1*N926)+H926*COS($AB$1*M926)</f>
        <v>#VALUE!</v>
      </c>
      <c r="S926">
        <f>-F926*SIN($AB$1*N926)+G926*COS($AB$1*N926)</f>
        <v>0</v>
      </c>
      <c r="T926" t="e">
        <f>-F926*COS($AB$1*M926)*COS(N926*$AB$1)-G926*COS($AB$1*M926)*SIN($AB$1*N926)-H926*SIN($AB$1*M926)</f>
        <v>#VALUE!</v>
      </c>
      <c r="W926">
        <f t="shared" si="28"/>
        <v>0</v>
      </c>
    </row>
    <row r="927" spans="1:23">
      <c r="A927" t="s">
        <v>1857</v>
      </c>
      <c r="B927" t="s">
        <v>869</v>
      </c>
      <c r="C927" t="s">
        <v>870</v>
      </c>
      <c r="D927">
        <v>28.7</v>
      </c>
      <c r="E927">
        <v>16.2</v>
      </c>
      <c r="F927">
        <v>10.199999999999999</v>
      </c>
      <c r="G927">
        <v>0.4</v>
      </c>
      <c r="H927">
        <v>12.6</v>
      </c>
      <c r="I927" t="s">
        <v>1691</v>
      </c>
      <c r="J927">
        <v>7.2999999999999995E-2</v>
      </c>
      <c r="K927" s="5" t="str">
        <f>RIGHTB(B927,1)</f>
        <v>S</v>
      </c>
      <c r="L927" s="5" t="str">
        <f>RIGHTB(C927,1)</f>
        <v>E</v>
      </c>
      <c r="M927" s="6">
        <f>IF(AND(K927="S",LEN(B927)&gt;4),-LEFT(B927,4),IF(AND(K927="S",LEN(B927)=4),-LEFT(B927,3),IF(AND(K927="N",LEN(B927)=4),LEFT(B927,3),LEFT(B927,4))))</f>
        <v>-24</v>
      </c>
      <c r="N927" s="6" t="str">
        <f>IF(AND(L927="W",LEN(C927)=6),-LEFT(C927,5), IF(AND(L927="W",LEN(C927)=5),-LEFT(C927,4), IF(AND(L927="W",LEN(C927)=4), -LEFT(C927,3), IF(AND(L927="E", LEN(C927)=6),LEFT(C927,5), IF(AND(L927="E",LEN(C927)=5), LEFT(C927,4), IF(AND(L927="E",LEN(C927)=4),LEFT(C927,3) ))))))</f>
        <v>140.3</v>
      </c>
      <c r="O927">
        <f>(F927^2+G927^2+H927^2)^0.5</f>
        <v>16.216041440499588</v>
      </c>
      <c r="P927">
        <f>ATAN((R927^2+S927^2)^0.5/T927)/$AB$1</f>
        <v>41.947232254341877</v>
      </c>
      <c r="Q927">
        <f>ATAN2(R927,S927)/$AB$1+180</f>
        <v>140.98881807684603</v>
      </c>
      <c r="R927">
        <f>-F927*SIN(M927*$AB$1)*COS(N927*$AB$1)-G927*SIN($AB$1*M927)*SIN($AB$1*N927)+H927*COS($AB$1*M927)</f>
        <v>8.4225783572772226</v>
      </c>
      <c r="S927">
        <f>-F927*SIN($AB$1*N927)+G927*COS($AB$1*N927)</f>
        <v>-6.8231915612092333</v>
      </c>
      <c r="T927">
        <f>-F927*COS($AB$1*M927)*COS(N927*$AB$1)-G927*COS($AB$1*M927)*SIN($AB$1*N927)-H927*SIN($AB$1*M927)</f>
        <v>12.060855306924481</v>
      </c>
      <c r="W927">
        <f t="shared" si="28"/>
        <v>1</v>
      </c>
    </row>
    <row r="928" spans="1:23">
      <c r="A928" t="s">
        <v>1842</v>
      </c>
      <c r="B928" t="s">
        <v>316</v>
      </c>
      <c r="C928" t="s">
        <v>285</v>
      </c>
      <c r="D928">
        <v>30.2</v>
      </c>
      <c r="I928" t="s">
        <v>1691</v>
      </c>
      <c r="J928">
        <v>7.2999999999999995E-2</v>
      </c>
      <c r="K928" s="5" t="str">
        <f>RIGHTB(B928,1)</f>
        <v>S</v>
      </c>
      <c r="L928" s="5" t="str">
        <f>RIGHTB(C928,1)</f>
        <v>W</v>
      </c>
      <c r="M928" s="6">
        <f>IF(AND(K928="S",LEN(B928)&gt;4),-LEFT(B928,4),IF(AND(K928="S",LEN(B928)=4),-LEFT(B928,3),IF(AND(K928="N",LEN(B928)=4),LEFT(B928,3),LEFT(B928,4))))</f>
        <v>-24.4</v>
      </c>
      <c r="N928" s="6">
        <f>IF(AND(L928="W",LEN(C928)=6),-LEFT(C928,5), IF(AND(L928="W",LEN(C928)=5),-LEFT(C928,4), IF(AND(L928="W",LEN(C928)=4), -LEFT(C928,3), IF(AND(L928="E", LEN(C928)=6),LEFT(C928,5), IF(AND(L928="E",LEN(C928)=5), LEFT(C928,4), IF(AND(L928="E",LEN(C928)=4),LEFT(C928,3) ))))))</f>
        <v>-92.9</v>
      </c>
      <c r="O928">
        <f>(F928^2+G928^2+H928^2)^0.5</f>
        <v>0</v>
      </c>
      <c r="P928" t="e">
        <f>ATAN((R928^2+S928^2)^0.5/T928)/$AB$1</f>
        <v>#DIV/0!</v>
      </c>
      <c r="Q928" t="e">
        <f>ATAN2(R928,S928)/$AB$1+180</f>
        <v>#DIV/0!</v>
      </c>
      <c r="R928">
        <f>-F928*SIN(M928*$AB$1)*COS(N928*$AB$1)-G928*SIN($AB$1*M928)*SIN($AB$1*N928)+H928*COS($AB$1*M928)</f>
        <v>0</v>
      </c>
      <c r="S928">
        <f>-F928*SIN($AB$1*N928)+G928*COS($AB$1*N928)</f>
        <v>0</v>
      </c>
      <c r="T928">
        <f>-F928*COS($AB$1*M928)*COS(N928*$AB$1)-G928*COS($AB$1*M928)*SIN($AB$1*N928)-H928*SIN($AB$1*M928)</f>
        <v>0</v>
      </c>
      <c r="U928" s="9"/>
      <c r="W928">
        <f t="shared" si="28"/>
        <v>0</v>
      </c>
    </row>
    <row r="929" spans="1:23">
      <c r="A929" t="s">
        <v>1818</v>
      </c>
      <c r="B929" t="s">
        <v>798</v>
      </c>
      <c r="C929" t="s">
        <v>799</v>
      </c>
      <c r="I929" t="s">
        <v>1691</v>
      </c>
      <c r="J929">
        <v>7.2999999999999995E-2</v>
      </c>
      <c r="K929" s="5" t="str">
        <f>RIGHTB(B929,1)</f>
        <v>N</v>
      </c>
      <c r="L929" s="5" t="str">
        <f>RIGHTB(C929,1)</f>
        <v>W</v>
      </c>
      <c r="M929" s="6" t="str">
        <f>IF(AND(K929="S",LEN(B929)&gt;4),-LEFT(B929,4),IF(AND(K929="S",LEN(B929)=4),-LEFT(B929,3),IF(AND(K929="N",LEN(B929)=4),LEFT(B929,3),LEFT(B929,4))))</f>
        <v>3.6</v>
      </c>
      <c r="N929" s="6">
        <f>IF(AND(L929="W",LEN(C929)=6),-LEFT(C929,5), IF(AND(L929="W",LEN(C929)=5),-LEFT(C929,4), IF(AND(L929="W",LEN(C929)=4), -LEFT(C929,3), IF(AND(L929="E", LEN(C929)=6),LEFT(C929,5), IF(AND(L929="E",LEN(C929)=5), LEFT(C929,4), IF(AND(L929="E",LEN(C929)=4),LEFT(C929,3) ))))))</f>
        <v>-96</v>
      </c>
      <c r="O929">
        <f>(F929^2+G929^2+H929^2)^0.5</f>
        <v>0</v>
      </c>
      <c r="P929" t="e">
        <f>ATAN((R929^2+S929^2)^0.5/T929)/$AB$1</f>
        <v>#DIV/0!</v>
      </c>
      <c r="Q929" t="e">
        <f>ATAN2(R929,S929)/$AB$1+180</f>
        <v>#DIV/0!</v>
      </c>
      <c r="R929">
        <f>-F929*SIN(M929*$AB$1)*COS(N929*$AB$1)-G929*SIN($AB$1*M929)*SIN($AB$1*N929)+H929*COS($AB$1*M929)</f>
        <v>0</v>
      </c>
      <c r="S929">
        <f>-F929*SIN($AB$1*N929)+G929*COS($AB$1*N929)</f>
        <v>0</v>
      </c>
      <c r="T929">
        <f>-F929*COS($AB$1*M929)*COS(N929*$AB$1)-G929*COS($AB$1*M929)*SIN($AB$1*N929)-H929*SIN($AB$1*M929)</f>
        <v>0</v>
      </c>
      <c r="W929">
        <f t="shared" si="28"/>
        <v>0</v>
      </c>
    </row>
    <row r="930" spans="1:23">
      <c r="A930" t="s">
        <v>1810</v>
      </c>
      <c r="B930" t="s">
        <v>86</v>
      </c>
      <c r="C930" t="s">
        <v>792</v>
      </c>
      <c r="I930" t="s">
        <v>1691</v>
      </c>
      <c r="J930">
        <v>7.2999999999999995E-2</v>
      </c>
      <c r="K930" s="5" t="str">
        <f>RIGHTB(B930,1)</f>
        <v>S</v>
      </c>
      <c r="L930" s="5" t="str">
        <f>RIGHTB(C930,1)</f>
        <v>W</v>
      </c>
      <c r="M930" s="6">
        <f>IF(AND(K930="S",LEN(B930)&gt;4),-LEFT(B930,4),IF(AND(K930="S",LEN(B930)=4),-LEFT(B930,3),IF(AND(K930="N",LEN(B930)=4),LEFT(B930,3),LEFT(B930,4))))</f>
        <v>-65.599999999999994</v>
      </c>
      <c r="N930" s="6">
        <f>IF(AND(L930="W",LEN(C930)=6),-LEFT(C930,5), IF(AND(L930="W",LEN(C930)=5),-LEFT(C930,4), IF(AND(L930="W",LEN(C930)=4), -LEFT(C930,3), IF(AND(L930="E", LEN(C930)=6),LEFT(C930,5), IF(AND(L930="E",LEN(C930)=5), LEFT(C930,4), IF(AND(L930="E",LEN(C930)=4),LEFT(C930,3) ))))))</f>
        <v>-45.6</v>
      </c>
      <c r="O930">
        <f>(F930^2+G930^2+H930^2)^0.5</f>
        <v>0</v>
      </c>
      <c r="P930" t="e">
        <f>ATAN((R930^2+S930^2)^0.5/T930)/$AB$1</f>
        <v>#DIV/0!</v>
      </c>
      <c r="Q930" t="e">
        <f>ATAN2(R930,S930)/$AB$1+180</f>
        <v>#DIV/0!</v>
      </c>
      <c r="R930">
        <f>-F930*SIN(M930*$AB$1)*COS(N930*$AB$1)-G930*SIN($AB$1*M930)*SIN($AB$1*N930)+H930*COS($AB$1*M930)</f>
        <v>0</v>
      </c>
      <c r="S930">
        <f>-F930*SIN($AB$1*N930)+G930*COS($AB$1*N930)</f>
        <v>0</v>
      </c>
      <c r="T930">
        <f>-F930*COS($AB$1*M930)*COS(N930*$AB$1)-G930*COS($AB$1*M930)*SIN($AB$1*N930)-H930*SIN($AB$1*M930)</f>
        <v>0</v>
      </c>
      <c r="W930">
        <f t="shared" si="28"/>
        <v>0</v>
      </c>
    </row>
    <row r="931" spans="1:23">
      <c r="A931" t="s">
        <v>1754</v>
      </c>
      <c r="B931" t="s">
        <v>707</v>
      </c>
      <c r="C931" t="s">
        <v>708</v>
      </c>
      <c r="D931">
        <v>31.4</v>
      </c>
      <c r="E931">
        <v>27.5</v>
      </c>
      <c r="F931">
        <v>12.9</v>
      </c>
      <c r="G931">
        <v>4.2</v>
      </c>
      <c r="H931">
        <v>-23.9</v>
      </c>
      <c r="I931" t="s">
        <v>1691</v>
      </c>
      <c r="J931">
        <v>7.2999999999999995E-2</v>
      </c>
      <c r="K931" s="5" t="str">
        <f>RIGHTB(B931,1)</f>
        <v>N</v>
      </c>
      <c r="L931" s="5" t="str">
        <f>RIGHTB(C931,1)</f>
        <v>E</v>
      </c>
      <c r="M931" s="6" t="str">
        <f>IF(AND(K931="S",LEN(B931)&gt;4),-LEFT(B931,4),IF(AND(K931="S",LEN(B931)=4),-LEFT(B931,3),IF(AND(K931="N",LEN(B931)=4),LEFT(B931,3),LEFT(B931,4))))</f>
        <v>59.0</v>
      </c>
      <c r="N931" s="6" t="str">
        <f>IF(AND(L931="W",LEN(C931)=6),-LEFT(C931,5), IF(AND(L931="W",LEN(C931)=5),-LEFT(C931,4), IF(AND(L931="W",LEN(C931)=4), -LEFT(C931,3), IF(AND(L931="E", LEN(C931)=6),LEFT(C931,5), IF(AND(L931="E",LEN(C931)=5), LEFT(C931,4), IF(AND(L931="E",LEN(C931)=4),LEFT(C931,3) ))))))</f>
        <v>154.3</v>
      </c>
      <c r="O931">
        <f>(F931^2+G931^2+H931^2)^0.5</f>
        <v>27.481994105231884</v>
      </c>
      <c r="P931">
        <f>ATAN((R931^2+S931^2)^0.5/T931)/$AB$1</f>
        <v>21.696862173037704</v>
      </c>
      <c r="Q931">
        <f>ATAN2(R931,S931)/$AB$1+180</f>
        <v>67.384281954644266</v>
      </c>
      <c r="R931">
        <f>-F931*SIN(M931*$AB$1)*COS(N931*$AB$1)-G931*SIN($AB$1*M931)*SIN($AB$1*N931)+H931*COS($AB$1*M931)</f>
        <v>-3.9070057375777214</v>
      </c>
      <c r="S931">
        <f>-F931*SIN($AB$1*N931)+G931*COS($AB$1*N931)</f>
        <v>-9.37872568148663</v>
      </c>
      <c r="T931">
        <f>-F931*COS($AB$1*M931)*COS(N931*$AB$1)-G931*COS($AB$1*M931)*SIN($AB$1*N931)-H931*SIN($AB$1*M931)</f>
        <v>25.534972307757801</v>
      </c>
      <c r="W931">
        <f t="shared" si="28"/>
        <v>1</v>
      </c>
    </row>
    <row r="932" spans="1:23">
      <c r="A932" t="s">
        <v>1733</v>
      </c>
      <c r="B932" t="s">
        <v>1665</v>
      </c>
      <c r="C932" t="s">
        <v>1734</v>
      </c>
      <c r="D932" s="35">
        <v>44</v>
      </c>
      <c r="E932">
        <v>22</v>
      </c>
      <c r="F932">
        <v>7.4</v>
      </c>
      <c r="G932">
        <v>-8.6</v>
      </c>
      <c r="H932">
        <v>18.8</v>
      </c>
      <c r="I932" t="s">
        <v>1691</v>
      </c>
      <c r="J932">
        <v>7.2999999999999995E-2</v>
      </c>
      <c r="K932" s="5" t="str">
        <f>RIGHTB(B932,1)</f>
        <v>S</v>
      </c>
      <c r="L932" s="5" t="str">
        <f>RIGHTB(C932,1)</f>
        <v>E</v>
      </c>
      <c r="M932" s="6">
        <f>IF(AND(K932="S",LEN(B932)&gt;4),-LEFT(B932,4),IF(AND(K932="S",LEN(B932)=4),-LEFT(B932,3),IF(AND(K932="N",LEN(B932)=4),LEFT(B932,3),LEFT(B932,4))))</f>
        <v>-69.7</v>
      </c>
      <c r="N932" s="6" t="str">
        <f>IF(AND(L932="W",LEN(C932)=6),-LEFT(C932,5), IF(AND(L932="W",LEN(C932)=5),-LEFT(C932,4), IF(AND(L932="W",LEN(C932)=4), -LEFT(C932,3), IF(AND(L932="E", LEN(C932)=6),LEFT(C932,5), IF(AND(L932="E",LEN(C932)=5), LEFT(C932,4), IF(AND(L932="E",LEN(C932)=4),LEFT(C932,3) ))))))</f>
        <v>115.0</v>
      </c>
      <c r="O932">
        <f>(F932^2+G932^2+H932^2)^0.5</f>
        <v>21.958141997901372</v>
      </c>
      <c r="P932">
        <f>ATAN((R932^2+S932^2)^0.5/T932)/$AB$1</f>
        <v>12.694230311490738</v>
      </c>
      <c r="Q932">
        <f>ATAN2(R932,S932)/$AB$1+180</f>
        <v>39.544943560502958</v>
      </c>
      <c r="R932">
        <f>-F932*SIN(M932*$AB$1)*COS(N932*$AB$1)-G932*SIN($AB$1*M932)*SIN($AB$1*N932)+H932*COS($AB$1*M932)</f>
        <v>-3.720878270176617</v>
      </c>
      <c r="S932">
        <f>-F932*SIN($AB$1*N932)+G932*COS($AB$1*N932)</f>
        <v>-3.0721605737277473</v>
      </c>
      <c r="T932">
        <f>-F932*COS($AB$1*M932)*COS(N932*$AB$1)-G932*COS($AB$1*M932)*SIN($AB$1*N932)-H932*SIN($AB$1*M932)</f>
        <v>21.421412052144468</v>
      </c>
      <c r="W932">
        <f t="shared" si="28"/>
        <v>1</v>
      </c>
    </row>
    <row r="933" spans="1:23">
      <c r="A933" t="s">
        <v>1703</v>
      </c>
      <c r="B933" t="s">
        <v>701</v>
      </c>
      <c r="C933" t="s">
        <v>1704</v>
      </c>
      <c r="I933" t="s">
        <v>1691</v>
      </c>
      <c r="J933">
        <v>7.2999999999999995E-2</v>
      </c>
      <c r="K933" s="5" t="str">
        <f>RIGHTB(B933,1)</f>
        <v>S</v>
      </c>
      <c r="L933" s="5" t="str">
        <f>RIGHTB(C933,1)</f>
        <v>W</v>
      </c>
      <c r="M933" s="6">
        <f>IF(AND(K933="S",LEN(B933)&gt;4),-LEFT(B933,4),IF(AND(K933="S",LEN(B933)=4),-LEFT(B933,3),IF(AND(K933="N",LEN(B933)=4),LEFT(B933,3),LEFT(B933,4))))</f>
        <v>-4.0999999999999996</v>
      </c>
      <c r="N933" s="6">
        <f>IF(AND(L933="W",LEN(C933)=6),-LEFT(C933,5), IF(AND(L933="W",LEN(C933)=5),-LEFT(C933,4), IF(AND(L933="W",LEN(C933)=4), -LEFT(C933,3), IF(AND(L933="E", LEN(C933)=6),LEFT(C933,5), IF(AND(L933="E",LEN(C933)=5), LEFT(C933,4), IF(AND(L933="E",LEN(C933)=4),LEFT(C933,3) ))))))</f>
        <v>-99.5</v>
      </c>
      <c r="O933">
        <f>(F933^2+G933^2+H933^2)^0.5</f>
        <v>0</v>
      </c>
      <c r="P933" t="e">
        <f>ATAN((R933^2+S933^2)^0.5/T933)/$AB$1</f>
        <v>#DIV/0!</v>
      </c>
      <c r="Q933" t="e">
        <f>ATAN2(R933,S933)/$AB$1+180</f>
        <v>#DIV/0!</v>
      </c>
      <c r="R933">
        <f>-F933*SIN(M933*$AB$1)*COS(N933*$AB$1)-G933*SIN($AB$1*M933)*SIN($AB$1*N933)+H933*COS($AB$1*M933)</f>
        <v>0</v>
      </c>
      <c r="S933">
        <f>-F933*SIN($AB$1*N933)+G933*COS($AB$1*N933)</f>
        <v>0</v>
      </c>
      <c r="T933">
        <f>-F933*COS($AB$1*M933)*COS(N933*$AB$1)-G933*COS($AB$1*M933)*SIN($AB$1*N933)-H933*SIN($AB$1*M933)</f>
        <v>0</v>
      </c>
      <c r="W933">
        <f t="shared" si="28"/>
        <v>0</v>
      </c>
    </row>
    <row r="934" spans="1:23">
      <c r="A934" t="s">
        <v>1688</v>
      </c>
      <c r="B934" t="s">
        <v>1689</v>
      </c>
      <c r="C934" t="s">
        <v>1690</v>
      </c>
      <c r="D934">
        <v>74</v>
      </c>
      <c r="I934" t="s">
        <v>1691</v>
      </c>
      <c r="J934">
        <v>7.2999999999999995E-2</v>
      </c>
      <c r="K934" s="5" t="str">
        <f>RIGHTB(B934,1)</f>
        <v>S</v>
      </c>
      <c r="L934" s="5" t="str">
        <f>RIGHTB(C934,1)</f>
        <v>W</v>
      </c>
      <c r="M934" s="6">
        <f>IF(AND(K934="S",LEN(B934)&gt;4),-LEFT(B934,4),IF(AND(K934="S",LEN(B934)=4),-LEFT(B934,3),IF(AND(K934="N",LEN(B934)=4),LEFT(B934,3),LEFT(B934,4))))</f>
        <v>-45.9</v>
      </c>
      <c r="N934" s="6">
        <f>IF(AND(L934="W",LEN(C934)=6),-LEFT(C934,5), IF(AND(L934="W",LEN(C934)=5),-LEFT(C934,4), IF(AND(L934="W",LEN(C934)=4), -LEFT(C934,3), IF(AND(L934="E", LEN(C934)=6),LEFT(C934,5), IF(AND(L934="E",LEN(C934)=5), LEFT(C934,4), IF(AND(L934="E",LEN(C934)=4),LEFT(C934,3) ))))))</f>
        <v>-171.4</v>
      </c>
      <c r="O934">
        <f>(F934^2+G934^2+H934^2)^0.5</f>
        <v>0</v>
      </c>
      <c r="P934" t="e">
        <f>ATAN((R934^2+S934^2)^0.5/T934)/$AB$1</f>
        <v>#DIV/0!</v>
      </c>
      <c r="Q934" t="e">
        <f>ATAN2(R934,S934)/$AB$1+180</f>
        <v>#DIV/0!</v>
      </c>
      <c r="R934">
        <f>-F934*SIN(M934*$AB$1)*COS(N934*$AB$1)-G934*SIN($AB$1*M934)*SIN($AB$1*N934)+H934*COS($AB$1*M934)</f>
        <v>0</v>
      </c>
      <c r="S934">
        <f>-F934*SIN($AB$1*N934)+G934*COS($AB$1*N934)</f>
        <v>0</v>
      </c>
      <c r="T934">
        <f>-F934*COS($AB$1*M934)*COS(N934*$AB$1)-G934*COS($AB$1*M934)*SIN($AB$1*N934)-H934*SIN($AB$1*M934)</f>
        <v>0</v>
      </c>
      <c r="W934">
        <f t="shared" si="28"/>
        <v>0</v>
      </c>
    </row>
  </sheetData>
  <autoFilter ref="A1:U934" xr:uid="{73DB8FF8-2E77-4DE8-90F2-0955846DD2BE}">
    <filterColumn colId="5" showButton="0"/>
    <filterColumn colId="6" showButton="0"/>
    <sortState xmlns:xlrd2="http://schemas.microsoft.com/office/spreadsheetml/2017/richdata2" ref="A4:U934">
      <sortCondition descending="1" ref="J1:J934"/>
    </sortState>
  </autoFilter>
  <sortState xmlns:xlrd2="http://schemas.microsoft.com/office/spreadsheetml/2017/richdata2" ref="A1:U934">
    <sortCondition descending="1" ref="J3:J936"/>
  </sortState>
  <mergeCells count="8">
    <mergeCell ref="I1:I2"/>
    <mergeCell ref="J1:J2"/>
    <mergeCell ref="F1:H1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99"/>
  <sheetViews>
    <sheetView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24.42578125" customWidth="1"/>
  </cols>
  <sheetData>
    <row r="1" spans="1:28" ht="60">
      <c r="A1" s="50" t="s">
        <v>0</v>
      </c>
      <c r="B1" s="50" t="s">
        <v>1</v>
      </c>
      <c r="C1" s="50" t="s">
        <v>2</v>
      </c>
      <c r="D1" s="50" t="s">
        <v>3</v>
      </c>
      <c r="E1" s="50" t="s">
        <v>147</v>
      </c>
      <c r="F1" s="52" t="s">
        <v>5</v>
      </c>
      <c r="G1" s="53"/>
      <c r="H1" s="54"/>
      <c r="I1" s="50" t="s">
        <v>9</v>
      </c>
      <c r="J1" s="50" t="s">
        <v>10</v>
      </c>
      <c r="K1" s="4" t="s">
        <v>142</v>
      </c>
      <c r="L1" s="4" t="s">
        <v>143</v>
      </c>
      <c r="M1" s="4" t="s">
        <v>144</v>
      </c>
      <c r="N1" s="4" t="s">
        <v>145</v>
      </c>
      <c r="O1" t="s">
        <v>135</v>
      </c>
      <c r="P1" t="s">
        <v>146</v>
      </c>
      <c r="Q1" t="s">
        <v>136</v>
      </c>
      <c r="R1" t="s">
        <v>137</v>
      </c>
      <c r="S1" t="s">
        <v>138</v>
      </c>
      <c r="T1" t="s">
        <v>139</v>
      </c>
      <c r="Z1" t="s">
        <v>140</v>
      </c>
      <c r="AA1">
        <f>3.1415926535/180</f>
        <v>1.7453292519444445E-2</v>
      </c>
      <c r="AB1" t="s">
        <v>141</v>
      </c>
    </row>
    <row r="2" spans="1:28">
      <c r="A2" s="55"/>
      <c r="B2" s="55"/>
      <c r="C2" s="55"/>
      <c r="D2" s="55"/>
      <c r="E2" s="55"/>
      <c r="F2" s="22" t="s">
        <v>6</v>
      </c>
      <c r="G2" s="4" t="s">
        <v>7</v>
      </c>
      <c r="H2" s="23" t="s">
        <v>8</v>
      </c>
      <c r="I2" s="55"/>
      <c r="J2" s="55"/>
      <c r="K2" s="4"/>
      <c r="L2" s="4"/>
      <c r="M2" s="4"/>
      <c r="N2" s="4"/>
    </row>
    <row r="3" spans="1:28">
      <c r="A3" s="49" t="s">
        <v>2807</v>
      </c>
      <c r="B3" s="49" t="s">
        <v>778</v>
      </c>
      <c r="C3" s="49" t="s">
        <v>2808</v>
      </c>
      <c r="D3" s="49">
        <v>35.799999999999997</v>
      </c>
      <c r="E3" s="49">
        <v>17.399999999999999</v>
      </c>
      <c r="F3" s="49">
        <v>-13.9</v>
      </c>
      <c r="G3" s="49">
        <v>-4.3</v>
      </c>
      <c r="H3" s="49">
        <v>9.5</v>
      </c>
      <c r="I3" s="49" t="s">
        <v>1739</v>
      </c>
      <c r="J3" s="49">
        <v>0.11</v>
      </c>
      <c r="K3" s="49" t="s">
        <v>492</v>
      </c>
      <c r="L3" s="49" t="s">
        <v>493</v>
      </c>
      <c r="M3" s="49" t="s">
        <v>1289</v>
      </c>
      <c r="N3" s="49" t="s">
        <v>2832</v>
      </c>
      <c r="O3">
        <v>17.376708549089496</v>
      </c>
      <c r="P3">
        <v>85.330933506441525</v>
      </c>
      <c r="Q3">
        <v>217.33427795836866</v>
      </c>
      <c r="R3">
        <v>13.770558564597872</v>
      </c>
      <c r="S3">
        <v>10.503379814042063</v>
      </c>
      <c r="T3">
        <v>1.4144713856964071</v>
      </c>
    </row>
    <row r="4" spans="1:28">
      <c r="A4" s="49" t="s">
        <v>2809</v>
      </c>
      <c r="B4" s="49" t="s">
        <v>2810</v>
      </c>
      <c r="C4" s="49" t="s">
        <v>2811</v>
      </c>
      <c r="D4" s="49">
        <v>14</v>
      </c>
      <c r="E4" s="49">
        <v>21.9</v>
      </c>
      <c r="F4" s="49">
        <v>18.399999999999999</v>
      </c>
      <c r="G4" s="49">
        <v>-11.4</v>
      </c>
      <c r="H4" s="49">
        <v>-3.5</v>
      </c>
      <c r="I4" s="49" t="s">
        <v>1746</v>
      </c>
      <c r="J4" s="49">
        <v>8.5999999999999993E-2</v>
      </c>
      <c r="K4" s="49" t="s">
        <v>492</v>
      </c>
      <c r="L4" s="49" t="s">
        <v>493</v>
      </c>
      <c r="M4" s="49" t="s">
        <v>2833</v>
      </c>
      <c r="N4" s="49" t="s">
        <v>2834</v>
      </c>
      <c r="O4">
        <v>21.926468023829099</v>
      </c>
      <c r="P4">
        <v>20.212263150881082</v>
      </c>
      <c r="Q4">
        <v>240.20309392259557</v>
      </c>
      <c r="R4">
        <v>3.7645080658742804</v>
      </c>
      <c r="S4">
        <v>6.5740247556765636</v>
      </c>
      <c r="T4">
        <v>20.57621630751677</v>
      </c>
    </row>
    <row r="5" spans="1:28">
      <c r="A5" s="49" t="s">
        <v>2818</v>
      </c>
      <c r="B5" s="49" t="s">
        <v>2819</v>
      </c>
      <c r="C5" s="49" t="s">
        <v>2820</v>
      </c>
      <c r="D5" s="49">
        <v>37.5</v>
      </c>
      <c r="E5" s="49">
        <v>29.9</v>
      </c>
      <c r="F5" s="49">
        <v>-17.100000000000001</v>
      </c>
      <c r="G5" s="49">
        <v>23.5</v>
      </c>
      <c r="H5" s="49">
        <v>-7.2</v>
      </c>
      <c r="I5" s="49" t="s">
        <v>2582</v>
      </c>
      <c r="J5" s="49">
        <v>0.68</v>
      </c>
      <c r="K5" s="49" t="s">
        <v>490</v>
      </c>
      <c r="L5" s="49" t="s">
        <v>491</v>
      </c>
      <c r="M5" s="49">
        <v>-6</v>
      </c>
      <c r="N5" s="49">
        <v>-86.9</v>
      </c>
      <c r="O5">
        <v>29.941609843159739</v>
      </c>
      <c r="P5">
        <v>38.279390153038868</v>
      </c>
      <c r="Q5">
        <v>58.433460410783667</v>
      </c>
      <c r="R5">
        <v>-9.7100444389988922</v>
      </c>
      <c r="S5">
        <v>-15.804124956378681</v>
      </c>
      <c r="T5">
        <v>23.504141578790644</v>
      </c>
    </row>
    <row r="6" spans="1:28">
      <c r="A6" s="49" t="s">
        <v>2821</v>
      </c>
      <c r="B6" s="49" t="s">
        <v>2822</v>
      </c>
      <c r="C6" s="49" t="s">
        <v>2823</v>
      </c>
      <c r="D6" s="49">
        <v>38.1</v>
      </c>
      <c r="E6" s="49">
        <v>19.8</v>
      </c>
      <c r="F6" s="49">
        <v>-6.1</v>
      </c>
      <c r="G6" s="49">
        <v>17.7</v>
      </c>
      <c r="H6" s="49">
        <v>6.5</v>
      </c>
      <c r="I6" s="49" t="s">
        <v>2824</v>
      </c>
      <c r="J6" s="49">
        <v>1.3</v>
      </c>
      <c r="K6" s="49" t="s">
        <v>490</v>
      </c>
      <c r="L6" s="49" t="s">
        <v>491</v>
      </c>
      <c r="M6" s="49">
        <v>-44.8</v>
      </c>
      <c r="N6" s="49">
        <v>-2.9</v>
      </c>
      <c r="O6">
        <v>19.817921182606412</v>
      </c>
      <c r="P6">
        <v>61.229617715993321</v>
      </c>
      <c r="Q6">
        <v>271.02763102205938</v>
      </c>
      <c r="R6">
        <v>-0.3115507857374098</v>
      </c>
      <c r="S6">
        <v>17.368715687702252</v>
      </c>
      <c r="T6">
        <v>9.5383778216042607</v>
      </c>
    </row>
    <row r="7" spans="1:28">
      <c r="A7" s="49" t="s">
        <v>2825</v>
      </c>
      <c r="B7" s="49" t="s">
        <v>2826</v>
      </c>
      <c r="C7" s="49" t="s">
        <v>2827</v>
      </c>
      <c r="D7" s="49">
        <v>33.6</v>
      </c>
      <c r="E7" s="49">
        <v>15.2</v>
      </c>
      <c r="F7" s="49">
        <v>-2.1</v>
      </c>
      <c r="G7" s="49">
        <v>-2.2000000000000002</v>
      </c>
      <c r="H7" s="49">
        <v>14.9</v>
      </c>
      <c r="I7" s="49" t="s">
        <v>2772</v>
      </c>
      <c r="J7" s="49">
        <v>0.27</v>
      </c>
      <c r="K7" s="49" t="s">
        <v>490</v>
      </c>
      <c r="L7" s="49" t="s">
        <v>493</v>
      </c>
      <c r="M7" s="49">
        <v>-40.5</v>
      </c>
      <c r="N7" s="49" t="s">
        <v>2835</v>
      </c>
      <c r="O7">
        <v>15.207235120165665</v>
      </c>
      <c r="P7">
        <v>39.854560947226837</v>
      </c>
      <c r="Q7">
        <v>189.05038805137161</v>
      </c>
      <c r="R7">
        <v>9.6240933477729005</v>
      </c>
      <c r="S7">
        <v>1.5329839564522123</v>
      </c>
      <c r="T7">
        <v>11.674193223628496</v>
      </c>
    </row>
    <row r="8" spans="1:28">
      <c r="A8" s="41" t="s">
        <v>2828</v>
      </c>
      <c r="B8" s="41" t="s">
        <v>919</v>
      </c>
      <c r="C8" s="41" t="s">
        <v>2829</v>
      </c>
      <c r="D8" s="41">
        <v>32.700000000000003</v>
      </c>
      <c r="E8" s="41">
        <v>17.399999999999999</v>
      </c>
      <c r="F8" s="41">
        <v>-7.1</v>
      </c>
      <c r="G8" s="41">
        <v>15.5</v>
      </c>
      <c r="H8" s="41">
        <v>-3.3</v>
      </c>
      <c r="I8" s="41" t="s">
        <v>1753</v>
      </c>
      <c r="J8" s="43">
        <v>0.19</v>
      </c>
      <c r="K8" s="5" t="s">
        <v>490</v>
      </c>
      <c r="L8" s="5" t="s">
        <v>491</v>
      </c>
      <c r="M8" s="6">
        <v>-23.3</v>
      </c>
      <c r="N8" s="6">
        <v>-20.5</v>
      </c>
      <c r="O8">
        <v>17.365195075207186</v>
      </c>
      <c r="P8">
        <v>55.690036102295984</v>
      </c>
      <c r="Q8">
        <v>302.98280197070727</v>
      </c>
      <c r="R8">
        <v>-7.8085038049179243</v>
      </c>
      <c r="S8">
        <v>12.031946526531465</v>
      </c>
      <c r="T8">
        <v>9.7882343204108917</v>
      </c>
    </row>
    <row r="9" spans="1:28">
      <c r="A9" s="41" t="s">
        <v>2830</v>
      </c>
      <c r="B9" s="41" t="s">
        <v>456</v>
      </c>
      <c r="C9" s="41" t="s">
        <v>2831</v>
      </c>
      <c r="D9" s="41">
        <v>32.200000000000003</v>
      </c>
      <c r="E9" s="41">
        <v>16</v>
      </c>
      <c r="F9" s="41">
        <v>-0.9</v>
      </c>
      <c r="G9" s="41">
        <v>15.6</v>
      </c>
      <c r="H9" s="41">
        <v>-3.6</v>
      </c>
      <c r="I9" s="41" t="s">
        <v>1897</v>
      </c>
      <c r="J9" s="41">
        <v>0.27</v>
      </c>
      <c r="K9" s="5" t="s">
        <v>490</v>
      </c>
      <c r="L9" s="5" t="s">
        <v>491</v>
      </c>
      <c r="M9" s="6">
        <v>-43</v>
      </c>
      <c r="N9" s="6">
        <v>-59.6</v>
      </c>
      <c r="O9">
        <v>16.035273617871322</v>
      </c>
      <c r="P9">
        <v>61.22709273005951</v>
      </c>
      <c r="Q9">
        <v>329.57484064451864</v>
      </c>
      <c r="R9">
        <v>-12.11990946678039</v>
      </c>
      <c r="S9">
        <v>7.1178644184172075</v>
      </c>
      <c r="T9">
        <v>7.7184066126420996</v>
      </c>
    </row>
    <row r="10" spans="1:28">
      <c r="A10" s="41" t="s">
        <v>1654</v>
      </c>
      <c r="B10" s="41" t="s">
        <v>597</v>
      </c>
      <c r="C10" s="41" t="s">
        <v>1655</v>
      </c>
      <c r="D10" s="41">
        <v>22</v>
      </c>
      <c r="E10" s="41">
        <v>20.2</v>
      </c>
      <c r="F10" s="41">
        <v>17.899999999999999</v>
      </c>
      <c r="G10" s="41">
        <v>-4.0999999999999996</v>
      </c>
      <c r="H10" s="41">
        <v>-8.3000000000000007</v>
      </c>
      <c r="I10" s="41" t="s">
        <v>1656</v>
      </c>
      <c r="J10" s="43">
        <v>9.5000000000000001E-2</v>
      </c>
      <c r="K10" s="5" t="s">
        <v>492</v>
      </c>
      <c r="L10" s="5" t="s">
        <v>493</v>
      </c>
      <c r="M10" s="6" t="s">
        <v>1379</v>
      </c>
      <c r="N10" s="6" t="s">
        <v>2791</v>
      </c>
      <c r="O10">
        <v>20.152171098916366</v>
      </c>
      <c r="P10">
        <v>34.140819751782075</v>
      </c>
      <c r="Q10">
        <v>77.719552378905405</v>
      </c>
      <c r="R10">
        <v>-2.4055980155259524</v>
      </c>
      <c r="S10">
        <v>-11.051186195370075</v>
      </c>
      <c r="T10">
        <v>16.679160106640843</v>
      </c>
      <c r="W10">
        <v>1</v>
      </c>
    </row>
    <row r="11" spans="1:28" s="46" customFormat="1">
      <c r="A11" s="47" t="s">
        <v>1664</v>
      </c>
      <c r="B11" s="44" t="s">
        <v>1665</v>
      </c>
      <c r="C11" s="44" t="s">
        <v>1666</v>
      </c>
      <c r="D11" s="44">
        <v>19</v>
      </c>
      <c r="E11" s="44">
        <v>20.100000000000001</v>
      </c>
      <c r="F11" s="44">
        <v>0.2</v>
      </c>
      <c r="G11" s="44">
        <v>-18.3</v>
      </c>
      <c r="H11" s="44">
        <v>8.1999999999999993</v>
      </c>
      <c r="I11" s="48" t="s">
        <v>1667</v>
      </c>
      <c r="J11" s="44">
        <v>0.21</v>
      </c>
      <c r="K11" s="44" t="s">
        <v>490</v>
      </c>
      <c r="L11" s="44" t="s">
        <v>493</v>
      </c>
      <c r="M11" s="45">
        <v>-69.7</v>
      </c>
      <c r="N11" s="45" t="s">
        <v>2792</v>
      </c>
      <c r="O11" s="46">
        <v>20.054176622339799</v>
      </c>
      <c r="P11" s="46">
        <v>61.941542124048972</v>
      </c>
      <c r="Q11" s="46">
        <v>276.04931878194964</v>
      </c>
      <c r="R11" s="46">
        <v>-1.8650073348394347</v>
      </c>
      <c r="S11" s="46">
        <v>17.598626147372038</v>
      </c>
      <c r="T11" s="46">
        <v>9.4329266596337114</v>
      </c>
      <c r="W11" s="46">
        <v>1</v>
      </c>
    </row>
    <row r="12" spans="1:28" s="46" customFormat="1">
      <c r="A12" s="47" t="s">
        <v>1671</v>
      </c>
      <c r="B12" s="44" t="s">
        <v>778</v>
      </c>
      <c r="C12" s="44" t="s">
        <v>1672</v>
      </c>
      <c r="D12" s="44">
        <v>41.1</v>
      </c>
      <c r="E12" s="44">
        <v>24.9</v>
      </c>
      <c r="F12" s="44">
        <v>23.1</v>
      </c>
      <c r="G12" s="44">
        <v>2</v>
      </c>
      <c r="H12" s="44">
        <v>-9.1999999999999993</v>
      </c>
      <c r="I12" s="48" t="s">
        <v>1673</v>
      </c>
      <c r="J12" s="44">
        <v>0.11</v>
      </c>
      <c r="K12" s="44" t="s">
        <v>492</v>
      </c>
      <c r="L12" s="44" t="s">
        <v>491</v>
      </c>
      <c r="M12" s="45" t="s">
        <v>1289</v>
      </c>
      <c r="N12" s="45">
        <v>-127.1</v>
      </c>
      <c r="O12" s="46">
        <v>24.944939366532843</v>
      </c>
      <c r="P12" s="46">
        <v>44.581660530787879</v>
      </c>
      <c r="Q12" s="46">
        <v>259.52681298653459</v>
      </c>
      <c r="R12" s="46">
        <v>3.1827920214449925</v>
      </c>
      <c r="S12" s="46">
        <v>17.217772781356832</v>
      </c>
      <c r="T12" s="46">
        <v>17.767051961363595</v>
      </c>
      <c r="W12" s="46">
        <v>1</v>
      </c>
    </row>
    <row r="13" spans="1:28">
      <c r="A13" s="28" t="s">
        <v>1678</v>
      </c>
      <c r="B13" s="16" t="s">
        <v>1679</v>
      </c>
      <c r="C13" s="16" t="s">
        <v>1680</v>
      </c>
      <c r="D13" s="16">
        <v>28.4</v>
      </c>
      <c r="E13" s="5">
        <v>12.7</v>
      </c>
      <c r="F13" s="5">
        <v>-4.2</v>
      </c>
      <c r="G13" s="5">
        <v>11.6</v>
      </c>
      <c r="H13" s="5">
        <v>3.2</v>
      </c>
      <c r="I13" s="17" t="s">
        <v>1681</v>
      </c>
      <c r="J13" s="5">
        <v>0.13</v>
      </c>
      <c r="K13" s="5" t="s">
        <v>490</v>
      </c>
      <c r="L13" s="5" t="s">
        <v>491</v>
      </c>
      <c r="M13" s="6">
        <v>-55.5</v>
      </c>
      <c r="N13" s="6">
        <v>-68.900000000000006</v>
      </c>
      <c r="O13">
        <v>12.745195173083856</v>
      </c>
      <c r="P13">
        <v>40.969308412160125</v>
      </c>
      <c r="Q13">
        <v>358.23377904320125</v>
      </c>
      <c r="R13">
        <v>-8.3524765040926336</v>
      </c>
      <c r="S13">
        <v>0.25755812834947722</v>
      </c>
      <c r="T13">
        <v>9.6233985711442713</v>
      </c>
      <c r="W13">
        <v>1</v>
      </c>
    </row>
    <row r="14" spans="1:28">
      <c r="A14" s="28" t="s">
        <v>1682</v>
      </c>
      <c r="B14" s="16" t="s">
        <v>1683</v>
      </c>
      <c r="C14" s="16" t="s">
        <v>1684</v>
      </c>
      <c r="D14" s="16">
        <v>23.8</v>
      </c>
      <c r="E14" s="5">
        <v>20.6</v>
      </c>
      <c r="F14" s="5">
        <v>-19.3</v>
      </c>
      <c r="G14" s="5">
        <v>-6.3</v>
      </c>
      <c r="H14" s="5">
        <v>3.6</v>
      </c>
      <c r="I14" s="17" t="s">
        <v>1685</v>
      </c>
      <c r="J14" s="5">
        <v>0.17</v>
      </c>
      <c r="K14" s="5" t="s">
        <v>490</v>
      </c>
      <c r="L14" s="5" t="s">
        <v>493</v>
      </c>
      <c r="M14" s="6">
        <v>-8.1999999999999993</v>
      </c>
      <c r="N14" s="6" t="s">
        <v>2793</v>
      </c>
      <c r="O14">
        <v>20.618923347255549</v>
      </c>
      <c r="P14">
        <v>39.240331913875778</v>
      </c>
      <c r="Q14">
        <v>264.12100199072142</v>
      </c>
      <c r="R14">
        <v>1.3359681700983259</v>
      </c>
      <c r="S14">
        <v>12.974407566566136</v>
      </c>
      <c r="T14">
        <v>15.96934367296025</v>
      </c>
      <c r="W14">
        <v>1</v>
      </c>
    </row>
    <row r="15" spans="1:28">
      <c r="A15" s="28" t="s">
        <v>1686</v>
      </c>
      <c r="B15" s="16" t="s">
        <v>175</v>
      </c>
      <c r="C15" s="16" t="s">
        <v>1687</v>
      </c>
      <c r="D15" s="16">
        <v>31.5</v>
      </c>
      <c r="E15" s="5">
        <v>19.7</v>
      </c>
      <c r="F15" s="5">
        <v>-17.600000000000001</v>
      </c>
      <c r="G15" s="5">
        <v>5.3</v>
      </c>
      <c r="H15" s="5">
        <v>-7.2</v>
      </c>
      <c r="I15" s="17" t="s">
        <v>1656</v>
      </c>
      <c r="J15" s="5">
        <v>9.5000000000000001E-2</v>
      </c>
      <c r="K15" s="5" t="s">
        <v>490</v>
      </c>
      <c r="L15" s="5" t="s">
        <v>491</v>
      </c>
      <c r="M15" s="6">
        <v>-3.2</v>
      </c>
      <c r="N15" s="6">
        <v>-64.3</v>
      </c>
      <c r="O15">
        <v>19.740567367732876</v>
      </c>
      <c r="P15">
        <v>52.611316336347812</v>
      </c>
      <c r="Q15">
        <v>59.834801904945152</v>
      </c>
      <c r="R15">
        <v>-7.8814127704728438</v>
      </c>
      <c r="S15">
        <v>-13.560562426556823</v>
      </c>
      <c r="T15">
        <v>11.986846099657864</v>
      </c>
      <c r="W15">
        <v>1</v>
      </c>
    </row>
    <row r="16" spans="1:28">
      <c r="A16" s="28" t="s">
        <v>1692</v>
      </c>
      <c r="B16" s="16" t="s">
        <v>1693</v>
      </c>
      <c r="C16" s="16" t="s">
        <v>1694</v>
      </c>
      <c r="D16" s="16">
        <v>29</v>
      </c>
      <c r="E16" s="5">
        <v>19.600000000000001</v>
      </c>
      <c r="F16" s="5">
        <v>-16.600000000000001</v>
      </c>
      <c r="G16" s="5">
        <v>-10.4</v>
      </c>
      <c r="H16" s="5">
        <v>0.1</v>
      </c>
      <c r="I16" s="17" t="s">
        <v>1695</v>
      </c>
      <c r="J16" s="5">
        <v>0.98</v>
      </c>
      <c r="K16" s="5" t="s">
        <v>490</v>
      </c>
      <c r="L16" s="5" t="s">
        <v>493</v>
      </c>
      <c r="M16" s="6">
        <v>-7.7</v>
      </c>
      <c r="N16" s="6" t="s">
        <v>2794</v>
      </c>
      <c r="O16">
        <v>19.589027540947512</v>
      </c>
      <c r="P16">
        <v>42.741739180350244</v>
      </c>
      <c r="Q16">
        <v>277.97358299002559</v>
      </c>
      <c r="R16">
        <v>-1.8442321637251509</v>
      </c>
      <c r="S16">
        <v>13.166438351992984</v>
      </c>
      <c r="T16">
        <v>14.386580860282614</v>
      </c>
      <c r="W16">
        <v>1</v>
      </c>
    </row>
    <row r="17" spans="1:28">
      <c r="A17" s="28" t="s">
        <v>1696</v>
      </c>
      <c r="B17" s="16" t="s">
        <v>239</v>
      </c>
      <c r="C17" s="16" t="s">
        <v>1697</v>
      </c>
      <c r="D17" s="16">
        <v>56.7</v>
      </c>
      <c r="E17" s="5">
        <v>18.2</v>
      </c>
      <c r="F17" s="5">
        <v>-12.4</v>
      </c>
      <c r="G17" s="5">
        <v>11.4</v>
      </c>
      <c r="H17" s="5">
        <v>6.9</v>
      </c>
      <c r="I17" s="17" t="s">
        <v>1698</v>
      </c>
      <c r="J17" s="5">
        <v>0.24</v>
      </c>
      <c r="K17" s="5" t="s">
        <v>492</v>
      </c>
      <c r="L17" s="5" t="s">
        <v>491</v>
      </c>
      <c r="M17" s="6" t="s">
        <v>1511</v>
      </c>
      <c r="N17" s="6">
        <v>-20.6</v>
      </c>
      <c r="O17">
        <v>18.202472359545009</v>
      </c>
      <c r="P17">
        <v>32.329909019805882</v>
      </c>
      <c r="Q17">
        <v>220.39287073873322</v>
      </c>
      <c r="R17">
        <v>7.414028476851791</v>
      </c>
      <c r="S17">
        <v>6.3082422673664889</v>
      </c>
      <c r="T17">
        <v>15.380775703476132</v>
      </c>
      <c r="W17">
        <v>1</v>
      </c>
    </row>
    <row r="18" spans="1:28">
      <c r="A18" s="28" t="s">
        <v>1699</v>
      </c>
      <c r="B18" s="16" t="s">
        <v>1700</v>
      </c>
      <c r="C18" s="16" t="s">
        <v>1701</v>
      </c>
      <c r="D18" s="16">
        <v>33.299999999999997</v>
      </c>
      <c r="E18" s="5">
        <v>17.2</v>
      </c>
      <c r="F18" s="5">
        <v>-11.5</v>
      </c>
      <c r="G18" s="5">
        <v>-5.3</v>
      </c>
      <c r="H18" s="5">
        <v>-11.7</v>
      </c>
      <c r="I18" s="17" t="s">
        <v>1702</v>
      </c>
      <c r="J18" s="5">
        <v>4</v>
      </c>
      <c r="K18" s="5" t="s">
        <v>492</v>
      </c>
      <c r="L18" s="5" t="s">
        <v>491</v>
      </c>
      <c r="M18" s="6" t="s">
        <v>2795</v>
      </c>
      <c r="N18" s="6">
        <v>-9.1</v>
      </c>
      <c r="O18">
        <v>17.240359625019426</v>
      </c>
      <c r="P18">
        <v>32.182769042999603</v>
      </c>
      <c r="Q18">
        <v>129.8265290112785</v>
      </c>
      <c r="R18">
        <v>5.8811313688696698</v>
      </c>
      <c r="S18">
        <v>-7.0521109491586484</v>
      </c>
      <c r="T18">
        <v>14.591436700436795</v>
      </c>
      <c r="W18">
        <v>1</v>
      </c>
    </row>
    <row r="19" spans="1:28">
      <c r="A19" s="28" t="s">
        <v>1711</v>
      </c>
      <c r="B19" s="16" t="s">
        <v>1712</v>
      </c>
      <c r="C19" s="16" t="s">
        <v>477</v>
      </c>
      <c r="D19" s="16">
        <v>32.4</v>
      </c>
      <c r="E19" s="5">
        <v>21.5</v>
      </c>
      <c r="F19" s="5">
        <v>-4.4000000000000004</v>
      </c>
      <c r="G19" s="5">
        <v>-19.600000000000001</v>
      </c>
      <c r="H19" s="5">
        <v>-7.7</v>
      </c>
      <c r="I19" s="17" t="s">
        <v>1667</v>
      </c>
      <c r="J19" s="5">
        <v>0.21</v>
      </c>
      <c r="K19" s="5" t="s">
        <v>492</v>
      </c>
      <c r="L19" s="5" t="s">
        <v>493</v>
      </c>
      <c r="M19" s="6" t="s">
        <v>1539</v>
      </c>
      <c r="N19" s="6" t="s">
        <v>1487</v>
      </c>
      <c r="O19">
        <v>21.513019313894553</v>
      </c>
      <c r="P19">
        <v>25.597446515021261</v>
      </c>
      <c r="Q19">
        <v>50.593862800992099</v>
      </c>
      <c r="R19">
        <v>-5.9003383116056707</v>
      </c>
      <c r="S19">
        <v>-7.1816209065729284</v>
      </c>
      <c r="T19">
        <v>19.401554807872309</v>
      </c>
      <c r="W19">
        <v>1</v>
      </c>
    </row>
    <row r="20" spans="1:28">
      <c r="A20" s="30" t="s">
        <v>1713</v>
      </c>
      <c r="B20" s="24" t="s">
        <v>60</v>
      </c>
      <c r="C20" s="24" t="s">
        <v>1714</v>
      </c>
      <c r="D20" s="24">
        <v>26.5</v>
      </c>
      <c r="E20" s="7">
        <v>13.1</v>
      </c>
      <c r="F20" s="7">
        <v>-8.9</v>
      </c>
      <c r="G20" s="7">
        <v>-7.3</v>
      </c>
      <c r="H20" s="7">
        <v>-6.3</v>
      </c>
      <c r="I20" s="25" t="s">
        <v>1715</v>
      </c>
      <c r="J20" s="7">
        <v>7</v>
      </c>
      <c r="K20" s="7" t="s">
        <v>490</v>
      </c>
      <c r="L20" s="7" t="s">
        <v>493</v>
      </c>
      <c r="M20" s="8">
        <v>-28.7</v>
      </c>
      <c r="N20" s="8" t="s">
        <v>1548</v>
      </c>
      <c r="O20" s="9">
        <v>13.122118731363468</v>
      </c>
      <c r="P20" s="9">
        <v>63.315670843004376</v>
      </c>
      <c r="Q20" s="9">
        <v>27.406603000132179</v>
      </c>
      <c r="R20" s="9">
        <v>-10.408602978163355</v>
      </c>
      <c r="S20" s="9">
        <v>-5.3968292454221665</v>
      </c>
      <c r="T20" s="9">
        <v>5.8928107163496204</v>
      </c>
      <c r="U20" s="9"/>
      <c r="V20" s="9"/>
      <c r="W20" s="9">
        <v>1</v>
      </c>
    </row>
    <row r="21" spans="1:28">
      <c r="A21" s="28" t="s">
        <v>1716</v>
      </c>
      <c r="B21" s="16" t="s">
        <v>1717</v>
      </c>
      <c r="C21" s="16" t="s">
        <v>1718</v>
      </c>
      <c r="D21" s="16">
        <v>36</v>
      </c>
      <c r="E21" s="5">
        <v>22.8</v>
      </c>
      <c r="F21" s="5">
        <v>17.600000000000001</v>
      </c>
      <c r="G21" s="5">
        <v>9.6999999999999993</v>
      </c>
      <c r="H21" s="5">
        <v>-10.8</v>
      </c>
      <c r="I21" s="17" t="s">
        <v>1719</v>
      </c>
      <c r="J21" s="5">
        <v>0.44</v>
      </c>
      <c r="K21" s="5" t="s">
        <v>490</v>
      </c>
      <c r="L21" s="5" t="s">
        <v>493</v>
      </c>
      <c r="M21" s="6">
        <v>-13.3</v>
      </c>
      <c r="N21" s="6" t="s">
        <v>2796</v>
      </c>
      <c r="O21">
        <v>22.814249932881861</v>
      </c>
      <c r="P21">
        <v>76.661176056449946</v>
      </c>
      <c r="Q21">
        <v>56.222381559203413</v>
      </c>
      <c r="R21">
        <v>-12.341879663158654</v>
      </c>
      <c r="S21">
        <v>-18.451667764901352</v>
      </c>
      <c r="T21">
        <v>5.2634554309703532</v>
      </c>
      <c r="W21">
        <v>1</v>
      </c>
    </row>
    <row r="22" spans="1:28">
      <c r="A22" s="28" t="s">
        <v>1720</v>
      </c>
      <c r="B22" s="16" t="s">
        <v>1166</v>
      </c>
      <c r="C22" s="16" t="s">
        <v>1721</v>
      </c>
      <c r="D22" s="16">
        <v>36.6</v>
      </c>
      <c r="E22" s="5">
        <v>20</v>
      </c>
      <c r="F22" s="5">
        <v>-10.8</v>
      </c>
      <c r="G22" s="5">
        <v>16.8</v>
      </c>
      <c r="H22" s="5">
        <v>1</v>
      </c>
      <c r="I22" s="17" t="s">
        <v>1722</v>
      </c>
      <c r="J22" s="5">
        <v>0.18</v>
      </c>
      <c r="K22" s="5" t="s">
        <v>492</v>
      </c>
      <c r="L22" s="5" t="s">
        <v>491</v>
      </c>
      <c r="M22" s="6" t="s">
        <v>2797</v>
      </c>
      <c r="N22" s="6">
        <v>-38</v>
      </c>
      <c r="O22">
        <v>19.996999774966245</v>
      </c>
      <c r="P22">
        <v>55.408133021350665</v>
      </c>
      <c r="Q22">
        <v>203.59598620685094</v>
      </c>
      <c r="R22">
        <v>15.085505279489659</v>
      </c>
      <c r="S22">
        <v>6.589436727433216</v>
      </c>
      <c r="T22">
        <v>11.352834627424283</v>
      </c>
      <c r="W22">
        <v>1</v>
      </c>
    </row>
    <row r="23" spans="1:28">
      <c r="A23" s="31" t="s">
        <v>1725</v>
      </c>
      <c r="B23" s="26" t="s">
        <v>1726</v>
      </c>
      <c r="C23" s="26" t="s">
        <v>1727</v>
      </c>
      <c r="D23" s="26">
        <v>40.799999999999997</v>
      </c>
      <c r="E23" s="26">
        <v>22.8</v>
      </c>
      <c r="F23" s="26">
        <v>-2.5</v>
      </c>
      <c r="G23" s="26">
        <v>5.3</v>
      </c>
      <c r="H23" s="26">
        <v>22</v>
      </c>
      <c r="I23" s="26" t="s">
        <v>1728</v>
      </c>
      <c r="J23" s="26">
        <v>2.9</v>
      </c>
      <c r="K23" t="s">
        <v>490</v>
      </c>
      <c r="L23" t="s">
        <v>491</v>
      </c>
      <c r="M23">
        <v>-58.4</v>
      </c>
      <c r="N23">
        <v>-160.19999999999999</v>
      </c>
      <c r="O23">
        <v>22.767081499392933</v>
      </c>
      <c r="P23">
        <v>35.883234903954978</v>
      </c>
      <c r="Q23">
        <v>154.07817621214681</v>
      </c>
      <c r="R23">
        <v>12.002008948791778</v>
      </c>
      <c r="S23">
        <v>-5.8335128761151278</v>
      </c>
      <c r="T23">
        <v>18.446189544654505</v>
      </c>
      <c r="W23">
        <v>1</v>
      </c>
    </row>
    <row r="24" spans="1:28">
      <c r="A24" s="31" t="s">
        <v>1733</v>
      </c>
      <c r="B24" s="26" t="s">
        <v>1665</v>
      </c>
      <c r="C24" s="26" t="s">
        <v>1734</v>
      </c>
      <c r="D24" s="26">
        <v>44</v>
      </c>
      <c r="E24" s="26">
        <v>22</v>
      </c>
      <c r="F24" s="26">
        <v>7.4</v>
      </c>
      <c r="G24" s="26">
        <v>-8.6</v>
      </c>
      <c r="H24" s="26">
        <v>18.8</v>
      </c>
      <c r="I24" s="26" t="s">
        <v>1691</v>
      </c>
      <c r="J24" s="26">
        <v>7.2999999999999995E-2</v>
      </c>
      <c r="K24" t="s">
        <v>490</v>
      </c>
      <c r="L24" t="s">
        <v>493</v>
      </c>
      <c r="M24">
        <v>-69.7</v>
      </c>
      <c r="N24" t="s">
        <v>2798</v>
      </c>
      <c r="O24">
        <v>21.958141997901372</v>
      </c>
      <c r="P24">
        <v>12.694230311490738</v>
      </c>
      <c r="Q24">
        <v>39.544943560502958</v>
      </c>
      <c r="R24">
        <v>-3.720878270176617</v>
      </c>
      <c r="S24">
        <v>-3.0721605737277473</v>
      </c>
      <c r="T24">
        <v>21.421412052144468</v>
      </c>
      <c r="W24">
        <v>1</v>
      </c>
    </row>
    <row r="25" spans="1:28">
      <c r="A25" s="31" t="s">
        <v>1737</v>
      </c>
      <c r="B25" s="26" t="s">
        <v>1190</v>
      </c>
      <c r="C25" s="26" t="s">
        <v>1738</v>
      </c>
      <c r="D25" s="26">
        <v>56</v>
      </c>
      <c r="E25" s="26">
        <v>18.2</v>
      </c>
      <c r="F25" s="26">
        <v>10.3</v>
      </c>
      <c r="G25" s="26">
        <v>-7.1</v>
      </c>
      <c r="H25" s="26">
        <v>-13.2</v>
      </c>
      <c r="I25" s="26" t="s">
        <v>1739</v>
      </c>
      <c r="J25" s="26">
        <v>0.11</v>
      </c>
      <c r="K25" t="s">
        <v>492</v>
      </c>
      <c r="L25" t="s">
        <v>493</v>
      </c>
      <c r="M25" t="s">
        <v>2799</v>
      </c>
      <c r="N25" t="s">
        <v>2800</v>
      </c>
      <c r="O25">
        <v>18.186258548695495</v>
      </c>
      <c r="P25">
        <v>47.792797201420782</v>
      </c>
      <c r="Q25">
        <v>67.713763535478066</v>
      </c>
      <c r="R25">
        <v>-5.1086325403783084</v>
      </c>
      <c r="S25">
        <v>-12.464661144615471</v>
      </c>
      <c r="T25">
        <v>12.217777871499431</v>
      </c>
      <c r="W25">
        <v>1</v>
      </c>
    </row>
    <row r="26" spans="1:28">
      <c r="A26" s="31" t="s">
        <v>1742</v>
      </c>
      <c r="B26" s="26" t="s">
        <v>1743</v>
      </c>
      <c r="C26" s="26" t="s">
        <v>1744</v>
      </c>
      <c r="D26" s="26">
        <v>38.4</v>
      </c>
      <c r="E26" s="26">
        <v>19.7</v>
      </c>
      <c r="F26" s="26">
        <v>0.2</v>
      </c>
      <c r="G26" s="26">
        <v>-2.2000000000000002</v>
      </c>
      <c r="H26" s="26">
        <v>-19.600000000000001</v>
      </c>
      <c r="I26" s="26" t="s">
        <v>1745</v>
      </c>
      <c r="J26" s="26">
        <v>0.13</v>
      </c>
      <c r="K26" t="s">
        <v>492</v>
      </c>
      <c r="L26" t="s">
        <v>493</v>
      </c>
      <c r="M26" t="s">
        <v>2801</v>
      </c>
      <c r="N26" t="s">
        <v>2802</v>
      </c>
      <c r="O26">
        <v>19.724096937502615</v>
      </c>
      <c r="P26">
        <v>51.320763291775023</v>
      </c>
      <c r="Q26">
        <v>357.41732861344587</v>
      </c>
      <c r="R26">
        <v>-15.382112724157436</v>
      </c>
      <c r="S26">
        <v>0.6938359366397695</v>
      </c>
      <c r="T26">
        <v>12.326767615005211</v>
      </c>
      <c r="W26">
        <v>1</v>
      </c>
    </row>
    <row r="27" spans="1:28">
      <c r="A27" s="31" t="s">
        <v>1501</v>
      </c>
      <c r="B27" s="26" t="s">
        <v>660</v>
      </c>
      <c r="C27" s="26" t="s">
        <v>16</v>
      </c>
      <c r="D27" s="26">
        <v>35</v>
      </c>
      <c r="E27" s="26">
        <v>23</v>
      </c>
      <c r="F27" s="26">
        <v>7</v>
      </c>
      <c r="G27" s="26">
        <v>-18.3</v>
      </c>
      <c r="H27" s="26">
        <v>-12</v>
      </c>
      <c r="I27" s="26" t="s">
        <v>1746</v>
      </c>
      <c r="J27" s="26">
        <v>8.5999999999999993E-2</v>
      </c>
      <c r="K27" t="s">
        <v>490</v>
      </c>
      <c r="L27" t="s">
        <v>493</v>
      </c>
      <c r="M27">
        <v>-6.8</v>
      </c>
      <c r="N27" t="s">
        <v>1251</v>
      </c>
      <c r="O27">
        <v>22.975856893704751</v>
      </c>
      <c r="P27">
        <v>39.073219547051202</v>
      </c>
      <c r="Q27">
        <v>348.91841518023614</v>
      </c>
      <c r="R27">
        <v>-14.211957574469546</v>
      </c>
      <c r="S27">
        <v>2.7835318993493328</v>
      </c>
      <c r="T27">
        <v>17.837102120770133</v>
      </c>
      <c r="W27">
        <v>1</v>
      </c>
    </row>
    <row r="28" spans="1:28">
      <c r="A28" s="31" t="s">
        <v>1502</v>
      </c>
      <c r="B28" s="26" t="s">
        <v>703</v>
      </c>
      <c r="C28" s="26" t="s">
        <v>704</v>
      </c>
      <c r="D28" s="26">
        <v>30</v>
      </c>
      <c r="E28" s="26">
        <v>15.9</v>
      </c>
      <c r="F28" s="26">
        <v>-14.1</v>
      </c>
      <c r="G28" s="26">
        <v>-7</v>
      </c>
      <c r="H28" s="26">
        <v>-1.9</v>
      </c>
      <c r="I28" s="26" t="s">
        <v>1751</v>
      </c>
      <c r="J28" s="26">
        <v>0.13</v>
      </c>
      <c r="K28" t="s">
        <v>492</v>
      </c>
      <c r="L28" t="s">
        <v>493</v>
      </c>
      <c r="M28" t="s">
        <v>1252</v>
      </c>
      <c r="N28" t="s">
        <v>1253</v>
      </c>
      <c r="O28">
        <v>15.856229059899457</v>
      </c>
      <c r="P28">
        <v>49.162755898648065</v>
      </c>
      <c r="Q28">
        <v>213.67803697300792</v>
      </c>
      <c r="R28">
        <v>9.9829632495181677</v>
      </c>
      <c r="S28">
        <v>6.6522814837738116</v>
      </c>
      <c r="T28">
        <v>10.368586973132343</v>
      </c>
      <c r="W28">
        <v>1</v>
      </c>
    </row>
    <row r="29" spans="1:28">
      <c r="A29" s="32" t="s">
        <v>1754</v>
      </c>
      <c r="B29" t="s">
        <v>707</v>
      </c>
      <c r="C29" t="s">
        <v>708</v>
      </c>
      <c r="D29">
        <v>31.4</v>
      </c>
      <c r="E29">
        <v>27.5</v>
      </c>
      <c r="F29">
        <v>12.9</v>
      </c>
      <c r="G29">
        <v>4.2</v>
      </c>
      <c r="H29">
        <v>-23.9</v>
      </c>
      <c r="I29" t="s">
        <v>1691</v>
      </c>
      <c r="J29">
        <v>7.2999999999999995E-2</v>
      </c>
      <c r="K29" t="s">
        <v>492</v>
      </c>
      <c r="L29" t="s">
        <v>493</v>
      </c>
      <c r="M29" t="s">
        <v>1254</v>
      </c>
      <c r="N29" t="s">
        <v>1255</v>
      </c>
      <c r="O29">
        <v>27.481994105231884</v>
      </c>
      <c r="P29">
        <v>21.696862173037704</v>
      </c>
      <c r="Q29">
        <v>67.384281954644266</v>
      </c>
      <c r="R29">
        <v>-3.9070057375777214</v>
      </c>
      <c r="S29">
        <v>-9.37872568148663</v>
      </c>
      <c r="T29">
        <v>25.534972307757801</v>
      </c>
      <c r="W29">
        <v>1</v>
      </c>
    </row>
    <row r="30" spans="1:28">
      <c r="A30" s="32" t="s">
        <v>1503</v>
      </c>
      <c r="B30" t="s">
        <v>709</v>
      </c>
      <c r="C30" t="s">
        <v>710</v>
      </c>
      <c r="D30">
        <v>28</v>
      </c>
      <c r="E30">
        <v>21.2</v>
      </c>
      <c r="F30">
        <v>-3.5</v>
      </c>
      <c r="G30">
        <v>-9</v>
      </c>
      <c r="H30">
        <v>-18.899999999999999</v>
      </c>
      <c r="I30" t="s">
        <v>1755</v>
      </c>
      <c r="J30">
        <v>0.4</v>
      </c>
      <c r="K30" t="s">
        <v>492</v>
      </c>
      <c r="L30" t="s">
        <v>491</v>
      </c>
      <c r="M30" t="s">
        <v>1256</v>
      </c>
      <c r="N30">
        <v>-148</v>
      </c>
      <c r="O30">
        <v>21.224042970178889</v>
      </c>
      <c r="P30">
        <v>59.687428767246551</v>
      </c>
      <c r="Q30">
        <v>341.61888489486512</v>
      </c>
      <c r="R30">
        <v>-17.387585787295727</v>
      </c>
      <c r="S30">
        <v>5.7777154400203621</v>
      </c>
      <c r="T30">
        <v>10.712136331450507</v>
      </c>
      <c r="W30">
        <v>1</v>
      </c>
      <c r="X30" s="12"/>
      <c r="Y30" s="12"/>
      <c r="Z30" s="12"/>
      <c r="AA30" s="12"/>
      <c r="AB30" s="12"/>
    </row>
    <row r="31" spans="1:28" s="12" customFormat="1">
      <c r="A31" s="32" t="s">
        <v>1504</v>
      </c>
      <c r="B31" t="s">
        <v>711</v>
      </c>
      <c r="C31" t="s">
        <v>712</v>
      </c>
      <c r="D31">
        <v>26</v>
      </c>
      <c r="E31">
        <v>13.6</v>
      </c>
      <c r="F31">
        <v>-4.4000000000000004</v>
      </c>
      <c r="G31">
        <v>6.9</v>
      </c>
      <c r="H31">
        <v>10.9</v>
      </c>
      <c r="I31" t="s">
        <v>1673</v>
      </c>
      <c r="J31">
        <v>0.11</v>
      </c>
      <c r="K31" t="s">
        <v>490</v>
      </c>
      <c r="L31" t="s">
        <v>491</v>
      </c>
      <c r="M31">
        <v>-2.1</v>
      </c>
      <c r="N31">
        <v>-111.8</v>
      </c>
      <c r="O31">
        <v>13.63011371926148</v>
      </c>
      <c r="P31">
        <v>67.714927590084869</v>
      </c>
      <c r="Q31">
        <v>148.19049983360915</v>
      </c>
      <c r="R31">
        <v>10.717796156419393</v>
      </c>
      <c r="S31">
        <v>-6.6477757033064684</v>
      </c>
      <c r="T31">
        <v>5.1687448909740068</v>
      </c>
      <c r="U31"/>
      <c r="V31"/>
      <c r="W31">
        <v>1</v>
      </c>
      <c r="X31"/>
      <c r="Y31"/>
      <c r="Z31"/>
      <c r="AA31"/>
      <c r="AB31"/>
    </row>
    <row r="32" spans="1:28">
      <c r="A32" s="32" t="s">
        <v>1505</v>
      </c>
      <c r="B32" t="s">
        <v>715</v>
      </c>
      <c r="C32" t="s">
        <v>716</v>
      </c>
      <c r="D32">
        <v>26.4</v>
      </c>
      <c r="E32">
        <v>14.7</v>
      </c>
      <c r="F32">
        <v>-1.6</v>
      </c>
      <c r="G32">
        <v>-11.9</v>
      </c>
      <c r="H32">
        <v>-8.4</v>
      </c>
      <c r="I32" t="s">
        <v>1751</v>
      </c>
      <c r="J32">
        <v>0.13</v>
      </c>
      <c r="K32" t="s">
        <v>492</v>
      </c>
      <c r="L32" t="s">
        <v>493</v>
      </c>
      <c r="M32" t="s">
        <v>1257</v>
      </c>
      <c r="N32" t="s">
        <v>1258</v>
      </c>
      <c r="O32">
        <v>14.653668482670133</v>
      </c>
      <c r="P32">
        <v>14.531633937304631</v>
      </c>
      <c r="Q32">
        <v>244.59362311041411</v>
      </c>
      <c r="R32">
        <v>1.5774860060811369</v>
      </c>
      <c r="S32">
        <v>3.3212237720670861</v>
      </c>
      <c r="T32">
        <v>14.184886695228647</v>
      </c>
      <c r="W32">
        <v>1</v>
      </c>
    </row>
    <row r="33" spans="1:28">
      <c r="A33" s="32" t="s">
        <v>1759</v>
      </c>
      <c r="B33" t="s">
        <v>717</v>
      </c>
      <c r="C33" t="s">
        <v>718</v>
      </c>
      <c r="D33">
        <v>43.4</v>
      </c>
      <c r="E33">
        <v>15.7</v>
      </c>
      <c r="F33">
        <v>0.7</v>
      </c>
      <c r="G33">
        <v>15.7</v>
      </c>
      <c r="H33">
        <v>-0.5</v>
      </c>
      <c r="I33" t="s">
        <v>1760</v>
      </c>
      <c r="J33">
        <v>1.8</v>
      </c>
      <c r="K33" t="s">
        <v>492</v>
      </c>
      <c r="L33" t="s">
        <v>491</v>
      </c>
      <c r="M33" t="s">
        <v>1259</v>
      </c>
      <c r="N33">
        <v>-164.2</v>
      </c>
      <c r="O33">
        <v>15.723549217654391</v>
      </c>
      <c r="P33">
        <v>75.673651080336555</v>
      </c>
      <c r="Q33">
        <v>101.73372182893984</v>
      </c>
      <c r="R33">
        <v>3.098158639462667</v>
      </c>
      <c r="S33">
        <v>-14.91622632507605</v>
      </c>
      <c r="T33">
        <v>3.890707553110496</v>
      </c>
      <c r="W33">
        <v>1</v>
      </c>
    </row>
    <row r="34" spans="1:28">
      <c r="A34" s="32" t="s">
        <v>1765</v>
      </c>
      <c r="B34" t="s">
        <v>722</v>
      </c>
      <c r="C34" t="s">
        <v>723</v>
      </c>
      <c r="D34">
        <v>31</v>
      </c>
      <c r="E34">
        <v>26.6</v>
      </c>
      <c r="F34">
        <v>9.6</v>
      </c>
      <c r="G34">
        <v>-24.4</v>
      </c>
      <c r="H34">
        <v>-4.5999999999999996</v>
      </c>
      <c r="I34" t="s">
        <v>1708</v>
      </c>
      <c r="J34">
        <v>7.5999999999999998E-2</v>
      </c>
      <c r="K34" t="s">
        <v>490</v>
      </c>
      <c r="L34" t="s">
        <v>493</v>
      </c>
      <c r="M34">
        <v>-34.700000000000003</v>
      </c>
      <c r="N34" t="s">
        <v>1260</v>
      </c>
      <c r="O34">
        <v>26.621044307089079</v>
      </c>
      <c r="P34">
        <v>52.680181163120821</v>
      </c>
      <c r="Q34">
        <v>322.38752104015339</v>
      </c>
      <c r="R34">
        <v>-16.770554881866719</v>
      </c>
      <c r="S34">
        <v>12.920885703866819</v>
      </c>
      <c r="T34">
        <v>16.139368066374416</v>
      </c>
      <c r="W34">
        <v>1</v>
      </c>
    </row>
    <row r="35" spans="1:28">
      <c r="A35" s="32" t="s">
        <v>1768</v>
      </c>
      <c r="B35" t="s">
        <v>726</v>
      </c>
      <c r="C35" t="s">
        <v>727</v>
      </c>
      <c r="D35">
        <v>44.4</v>
      </c>
      <c r="E35">
        <v>14.1</v>
      </c>
      <c r="F35">
        <v>-2.8</v>
      </c>
      <c r="G35">
        <v>12.6</v>
      </c>
      <c r="H35">
        <v>5.6</v>
      </c>
      <c r="I35" t="s">
        <v>1708</v>
      </c>
      <c r="J35">
        <v>7.5999999999999998E-2</v>
      </c>
      <c r="K35" t="s">
        <v>492</v>
      </c>
      <c r="L35" t="s">
        <v>491</v>
      </c>
      <c r="M35" t="s">
        <v>1261</v>
      </c>
      <c r="N35">
        <v>-79.099999999999994</v>
      </c>
      <c r="O35">
        <v>14.069825869569245</v>
      </c>
      <c r="P35">
        <v>50.278787250729408</v>
      </c>
      <c r="Q35">
        <v>178.057214163391</v>
      </c>
      <c r="R35">
        <v>10.815768901365693</v>
      </c>
      <c r="S35">
        <v>-0.36688181336830228</v>
      </c>
      <c r="T35">
        <v>8.9913592302426828</v>
      </c>
      <c r="W35">
        <v>1</v>
      </c>
    </row>
    <row r="36" spans="1:28">
      <c r="A36" s="32" t="s">
        <v>1506</v>
      </c>
      <c r="B36" t="s">
        <v>728</v>
      </c>
      <c r="C36" t="s">
        <v>729</v>
      </c>
      <c r="D36">
        <v>40</v>
      </c>
      <c r="E36">
        <v>14.1</v>
      </c>
      <c r="F36">
        <v>-8.9</v>
      </c>
      <c r="G36">
        <v>6.3</v>
      </c>
      <c r="H36">
        <v>-9</v>
      </c>
      <c r="I36" t="s">
        <v>1755</v>
      </c>
      <c r="J36">
        <v>0.4</v>
      </c>
      <c r="K36" t="s">
        <v>492</v>
      </c>
      <c r="L36" t="s">
        <v>493</v>
      </c>
      <c r="M36" t="s">
        <v>1262</v>
      </c>
      <c r="N36" t="s">
        <v>1263</v>
      </c>
      <c r="O36">
        <v>14.138599647772759</v>
      </c>
      <c r="P36">
        <v>65.998591609882197</v>
      </c>
      <c r="Q36">
        <v>328.67880646654214</v>
      </c>
      <c r="R36">
        <v>-11.033803229335227</v>
      </c>
      <c r="S36">
        <v>6.7142489295274368</v>
      </c>
      <c r="T36">
        <v>5.7510040522200283</v>
      </c>
      <c r="W36">
        <v>1</v>
      </c>
    </row>
    <row r="37" spans="1:28" s="12" customFormat="1">
      <c r="A37" s="32" t="s">
        <v>1769</v>
      </c>
      <c r="B37" t="s">
        <v>730</v>
      </c>
      <c r="C37" t="s">
        <v>731</v>
      </c>
      <c r="D37">
        <v>31.1</v>
      </c>
      <c r="E37">
        <v>18.100000000000001</v>
      </c>
      <c r="F37">
        <v>12.7</v>
      </c>
      <c r="G37">
        <v>-4.7</v>
      </c>
      <c r="H37">
        <v>12</v>
      </c>
      <c r="I37" t="s">
        <v>1770</v>
      </c>
      <c r="J37">
        <v>0.41</v>
      </c>
      <c r="K37" t="s">
        <v>490</v>
      </c>
      <c r="L37" t="s">
        <v>493</v>
      </c>
      <c r="M37">
        <v>-48.6</v>
      </c>
      <c r="N37" t="s">
        <v>1264</v>
      </c>
      <c r="O37">
        <v>18.093645293306707</v>
      </c>
      <c r="P37">
        <v>47.739348800957586</v>
      </c>
      <c r="Q37">
        <v>108.92816613538547</v>
      </c>
      <c r="R37">
        <v>4.3437999198347654</v>
      </c>
      <c r="S37">
        <v>-12.666878586774038</v>
      </c>
      <c r="T37">
        <v>12.168056094724777</v>
      </c>
      <c r="U37"/>
      <c r="V37"/>
      <c r="W37">
        <v>1</v>
      </c>
      <c r="X37"/>
      <c r="Y37"/>
      <c r="Z37"/>
      <c r="AA37"/>
      <c r="AB37"/>
    </row>
    <row r="38" spans="1:28">
      <c r="A38" s="32" t="s">
        <v>1507</v>
      </c>
      <c r="B38" t="s">
        <v>732</v>
      </c>
      <c r="C38" t="s">
        <v>733</v>
      </c>
      <c r="D38">
        <v>32.5</v>
      </c>
      <c r="E38">
        <v>23.3</v>
      </c>
      <c r="F38">
        <v>10.1</v>
      </c>
      <c r="G38">
        <v>-8.4</v>
      </c>
      <c r="H38">
        <v>19.2</v>
      </c>
      <c r="I38" t="s">
        <v>1681</v>
      </c>
      <c r="J38">
        <v>0.13</v>
      </c>
      <c r="K38" t="s">
        <v>490</v>
      </c>
      <c r="L38" t="s">
        <v>493</v>
      </c>
      <c r="M38">
        <v>-81.099999999999994</v>
      </c>
      <c r="N38" t="s">
        <v>1265</v>
      </c>
      <c r="O38">
        <v>23.263920563825867</v>
      </c>
      <c r="P38">
        <v>25.481112044868357</v>
      </c>
      <c r="Q38">
        <v>358.88466138218212</v>
      </c>
      <c r="R38">
        <v>-10.006557151810993</v>
      </c>
      <c r="S38">
        <v>0.19481556443570547</v>
      </c>
      <c r="T38">
        <v>21.000972855165397</v>
      </c>
      <c r="W38">
        <v>1</v>
      </c>
      <c r="X38" s="12"/>
      <c r="Y38" s="12"/>
      <c r="Z38" s="12"/>
      <c r="AA38" s="12"/>
      <c r="AB38" s="12"/>
    </row>
    <row r="39" spans="1:28">
      <c r="A39" s="32" t="s">
        <v>1508</v>
      </c>
      <c r="B39" t="s">
        <v>735</v>
      </c>
      <c r="C39" t="s">
        <v>736</v>
      </c>
      <c r="D39">
        <v>31</v>
      </c>
      <c r="E39">
        <v>13.1</v>
      </c>
      <c r="F39">
        <v>-5.2</v>
      </c>
      <c r="G39">
        <v>6.3</v>
      </c>
      <c r="H39">
        <v>-10.3</v>
      </c>
      <c r="I39" t="s">
        <v>1750</v>
      </c>
      <c r="J39">
        <v>0.1</v>
      </c>
      <c r="K39" t="s">
        <v>492</v>
      </c>
      <c r="L39" t="s">
        <v>491</v>
      </c>
      <c r="M39" t="s">
        <v>1267</v>
      </c>
      <c r="N39">
        <v>-92.8</v>
      </c>
      <c r="O39">
        <v>13.146102083887833</v>
      </c>
      <c r="P39">
        <v>29.2799178258837</v>
      </c>
      <c r="Q39">
        <v>121.16521373377424</v>
      </c>
      <c r="R39">
        <v>3.3272907593102494</v>
      </c>
      <c r="S39">
        <v>-5.5015454636082799</v>
      </c>
      <c r="T39">
        <v>11.466565907666507</v>
      </c>
      <c r="W39">
        <v>1</v>
      </c>
    </row>
    <row r="40" spans="1:28">
      <c r="A40" s="32" t="s">
        <v>1509</v>
      </c>
      <c r="B40" t="s">
        <v>286</v>
      </c>
      <c r="C40" t="s">
        <v>737</v>
      </c>
      <c r="D40">
        <v>20</v>
      </c>
      <c r="E40">
        <v>12.8</v>
      </c>
      <c r="F40">
        <v>4</v>
      </c>
      <c r="G40">
        <v>-6.7</v>
      </c>
      <c r="H40">
        <v>-10.1</v>
      </c>
      <c r="I40" t="s">
        <v>1673</v>
      </c>
      <c r="J40">
        <v>0.11</v>
      </c>
      <c r="K40" t="s">
        <v>492</v>
      </c>
      <c r="L40" t="s">
        <v>493</v>
      </c>
      <c r="M40" t="s">
        <v>1268</v>
      </c>
      <c r="N40" t="s">
        <v>1269</v>
      </c>
      <c r="O40">
        <v>12.763228431709587</v>
      </c>
      <c r="P40">
        <v>25.809651682898462</v>
      </c>
      <c r="Q40">
        <v>66.406073429738782</v>
      </c>
      <c r="R40">
        <v>-2.2241555740759731</v>
      </c>
      <c r="S40">
        <v>-5.0923622767273926</v>
      </c>
      <c r="T40">
        <v>11.490038225561767</v>
      </c>
      <c r="W40">
        <v>1</v>
      </c>
    </row>
    <row r="41" spans="1:28">
      <c r="A41" s="32" t="s">
        <v>1773</v>
      </c>
      <c r="B41" t="s">
        <v>428</v>
      </c>
      <c r="C41" t="s">
        <v>738</v>
      </c>
      <c r="D41">
        <v>39.4</v>
      </c>
      <c r="E41">
        <v>15.2</v>
      </c>
      <c r="F41">
        <v>14</v>
      </c>
      <c r="G41">
        <v>-5.8</v>
      </c>
      <c r="H41">
        <v>1.7</v>
      </c>
      <c r="I41" t="s">
        <v>1774</v>
      </c>
      <c r="J41">
        <v>0.72</v>
      </c>
      <c r="K41" t="s">
        <v>492</v>
      </c>
      <c r="L41" t="s">
        <v>493</v>
      </c>
      <c r="M41" t="s">
        <v>1270</v>
      </c>
      <c r="N41" t="s">
        <v>1271</v>
      </c>
      <c r="O41">
        <v>15.248934388999121</v>
      </c>
      <c r="P41">
        <v>43.811501095084438</v>
      </c>
      <c r="Q41">
        <v>104.97663764128878</v>
      </c>
      <c r="R41">
        <v>2.7281053097810104</v>
      </c>
      <c r="S41">
        <v>-10.198058844091001</v>
      </c>
      <c r="T41">
        <v>11.003955526591426</v>
      </c>
      <c r="W41">
        <v>1</v>
      </c>
    </row>
    <row r="42" spans="1:28">
      <c r="A42" s="32" t="s">
        <v>1510</v>
      </c>
      <c r="B42" t="s">
        <v>739</v>
      </c>
      <c r="C42" t="s">
        <v>740</v>
      </c>
      <c r="D42">
        <v>30</v>
      </c>
      <c r="E42">
        <v>14.3</v>
      </c>
      <c r="F42">
        <v>-14.2</v>
      </c>
      <c r="G42">
        <v>1.9</v>
      </c>
      <c r="H42" t="s">
        <v>1775</v>
      </c>
      <c r="I42" t="s">
        <v>1776</v>
      </c>
      <c r="J42">
        <v>0.24</v>
      </c>
      <c r="K42" t="s">
        <v>492</v>
      </c>
      <c r="L42" t="s">
        <v>491</v>
      </c>
      <c r="M42" t="s">
        <v>1272</v>
      </c>
      <c r="N42">
        <v>-51.3</v>
      </c>
      <c r="O42">
        <v>14.339107364128354</v>
      </c>
      <c r="P42">
        <v>53.888434682697081</v>
      </c>
      <c r="Q42">
        <v>121.33831670776934</v>
      </c>
      <c r="R42">
        <v>6.0248044168715538</v>
      </c>
      <c r="S42">
        <v>-9.8941507369012864</v>
      </c>
      <c r="T42">
        <v>8.4508882925950886</v>
      </c>
      <c r="W42">
        <v>1</v>
      </c>
    </row>
    <row r="43" spans="1:28">
      <c r="A43" s="32" t="s">
        <v>1779</v>
      </c>
      <c r="B43" t="s">
        <v>743</v>
      </c>
      <c r="C43" t="s">
        <v>744</v>
      </c>
      <c r="D43">
        <v>37.5</v>
      </c>
      <c r="E43">
        <v>19.2</v>
      </c>
      <c r="F43">
        <v>13.3</v>
      </c>
      <c r="G43">
        <v>-3.7</v>
      </c>
      <c r="H43">
        <v>13.3</v>
      </c>
      <c r="I43" t="s">
        <v>1780</v>
      </c>
      <c r="J43">
        <v>0.2</v>
      </c>
      <c r="K43" t="s">
        <v>490</v>
      </c>
      <c r="L43" t="s">
        <v>493</v>
      </c>
      <c r="M43">
        <v>-45</v>
      </c>
      <c r="N43" t="s">
        <v>1273</v>
      </c>
      <c r="O43">
        <v>19.169507035915139</v>
      </c>
      <c r="P43">
        <v>47.664284669553766</v>
      </c>
      <c r="Q43">
        <v>114.6002454703418</v>
      </c>
      <c r="R43">
        <v>5.8988866890425662</v>
      </c>
      <c r="S43">
        <v>-12.884140154194837</v>
      </c>
      <c r="T43">
        <v>12.910153690676989</v>
      </c>
      <c r="W43">
        <v>1</v>
      </c>
    </row>
    <row r="44" spans="1:28" s="12" customFormat="1">
      <c r="A44" s="32" t="s">
        <v>1512</v>
      </c>
      <c r="B44" t="s">
        <v>745</v>
      </c>
      <c r="C44" t="s">
        <v>746</v>
      </c>
      <c r="D44">
        <v>33</v>
      </c>
      <c r="E44">
        <v>14.4</v>
      </c>
      <c r="F44">
        <v>-3</v>
      </c>
      <c r="G44">
        <v>10.199999999999999</v>
      </c>
      <c r="H44">
        <v>-9.6999999999999993</v>
      </c>
      <c r="I44" t="s">
        <v>1781</v>
      </c>
      <c r="J44">
        <v>0.16</v>
      </c>
      <c r="K44" t="s">
        <v>492</v>
      </c>
      <c r="L44" t="s">
        <v>491</v>
      </c>
      <c r="M44" t="s">
        <v>1274</v>
      </c>
      <c r="N44">
        <v>-158.19999999999999</v>
      </c>
      <c r="O44">
        <v>14.392011673147017</v>
      </c>
      <c r="P44">
        <v>76.076991444290428</v>
      </c>
      <c r="Q44">
        <v>49.2632114721211</v>
      </c>
      <c r="R44">
        <v>-9.1160737732421282</v>
      </c>
      <c r="S44">
        <v>-10.584658940756908</v>
      </c>
      <c r="T44">
        <v>3.4629747427120927</v>
      </c>
      <c r="U44"/>
      <c r="V44"/>
      <c r="W44">
        <v>1</v>
      </c>
      <c r="X44"/>
      <c r="Y44"/>
      <c r="Z44"/>
      <c r="AA44"/>
      <c r="AB44"/>
    </row>
    <row r="45" spans="1:28">
      <c r="A45" s="32" t="s">
        <v>1513</v>
      </c>
      <c r="B45" t="s">
        <v>747</v>
      </c>
      <c r="C45" t="s">
        <v>748</v>
      </c>
      <c r="D45">
        <v>28.3</v>
      </c>
      <c r="E45">
        <v>15.2</v>
      </c>
      <c r="F45">
        <v>1.5</v>
      </c>
      <c r="G45">
        <v>3.5</v>
      </c>
      <c r="H45">
        <v>-14.7</v>
      </c>
      <c r="I45" t="s">
        <v>1782</v>
      </c>
      <c r="J45">
        <v>0.18</v>
      </c>
      <c r="K45" t="s">
        <v>492</v>
      </c>
      <c r="L45" t="s">
        <v>491</v>
      </c>
      <c r="M45" t="s">
        <v>1275</v>
      </c>
      <c r="N45">
        <v>-54.7</v>
      </c>
      <c r="O45">
        <v>15.185190153567389</v>
      </c>
      <c r="P45">
        <v>46.779912638469106</v>
      </c>
      <c r="Q45">
        <v>342.93849869256968</v>
      </c>
      <c r="R45">
        <v>-10.578876817244369</v>
      </c>
      <c r="S45">
        <v>3.2467080705168021</v>
      </c>
      <c r="T45">
        <v>10.39885820609218</v>
      </c>
      <c r="W45">
        <v>1</v>
      </c>
      <c r="X45" s="12"/>
      <c r="Y45" s="12"/>
      <c r="Z45" s="12"/>
      <c r="AA45" s="12"/>
      <c r="AB45" s="12"/>
    </row>
    <row r="46" spans="1:28">
      <c r="A46" s="32" t="s">
        <v>1514</v>
      </c>
      <c r="B46" t="s">
        <v>749</v>
      </c>
      <c r="C46" t="s">
        <v>750</v>
      </c>
      <c r="D46">
        <v>35.5</v>
      </c>
      <c r="E46">
        <v>13.6</v>
      </c>
      <c r="F46">
        <v>-2.6</v>
      </c>
      <c r="G46">
        <v>5.9</v>
      </c>
      <c r="H46">
        <v>-12.1</v>
      </c>
      <c r="I46" t="s">
        <v>1783</v>
      </c>
      <c r="J46">
        <v>9.5</v>
      </c>
      <c r="K46" t="s">
        <v>492</v>
      </c>
      <c r="L46" t="s">
        <v>493</v>
      </c>
      <c r="M46" t="s">
        <v>1276</v>
      </c>
      <c r="N46" t="s">
        <v>1277</v>
      </c>
      <c r="O46">
        <v>13.710579856446627</v>
      </c>
      <c r="P46">
        <v>85.079183703989401</v>
      </c>
      <c r="Q46">
        <v>351.80305707944774</v>
      </c>
      <c r="R46">
        <v>-13.520492150649382</v>
      </c>
      <c r="S46">
        <v>1.947596307957443</v>
      </c>
      <c r="T46">
        <v>1.1760784945993104</v>
      </c>
      <c r="W46">
        <v>1</v>
      </c>
    </row>
    <row r="47" spans="1:28">
      <c r="A47" s="32" t="s">
        <v>1515</v>
      </c>
      <c r="B47" t="s">
        <v>232</v>
      </c>
      <c r="C47" t="s">
        <v>751</v>
      </c>
      <c r="D47">
        <v>28.1</v>
      </c>
      <c r="E47">
        <v>19.600000000000001</v>
      </c>
      <c r="F47">
        <v>1.8</v>
      </c>
      <c r="G47">
        <v>-16.5</v>
      </c>
      <c r="H47">
        <v>-10.4</v>
      </c>
      <c r="I47" t="s">
        <v>1784</v>
      </c>
      <c r="J47">
        <v>9.1999999999999998E-2</v>
      </c>
      <c r="K47" t="s">
        <v>492</v>
      </c>
      <c r="L47" t="s">
        <v>493</v>
      </c>
      <c r="M47" t="s">
        <v>1278</v>
      </c>
      <c r="N47" t="s">
        <v>1279</v>
      </c>
      <c r="O47">
        <v>19.586985475054604</v>
      </c>
      <c r="P47">
        <v>32.551388710678921</v>
      </c>
      <c r="Q47">
        <v>278.72123700482223</v>
      </c>
      <c r="R47">
        <v>-1.5979826557648629</v>
      </c>
      <c r="S47">
        <v>10.417038494362233</v>
      </c>
      <c r="T47">
        <v>16.510050285775936</v>
      </c>
      <c r="W47">
        <v>1</v>
      </c>
    </row>
    <row r="48" spans="1:28">
      <c r="A48" s="32" t="s">
        <v>1516</v>
      </c>
      <c r="B48" t="s">
        <v>754</v>
      </c>
      <c r="C48" t="s">
        <v>755</v>
      </c>
      <c r="D48">
        <v>22.3</v>
      </c>
      <c r="E48">
        <v>16.7</v>
      </c>
      <c r="F48">
        <v>-10.8</v>
      </c>
      <c r="G48">
        <v>1.2</v>
      </c>
      <c r="H48">
        <v>-12.7</v>
      </c>
      <c r="I48" t="s">
        <v>1786</v>
      </c>
      <c r="J48">
        <v>0.33</v>
      </c>
      <c r="K48" t="s">
        <v>492</v>
      </c>
      <c r="L48" t="s">
        <v>493</v>
      </c>
      <c r="M48" t="s">
        <v>1280</v>
      </c>
      <c r="N48" t="s">
        <v>1281</v>
      </c>
      <c r="O48">
        <v>16.714365079176655</v>
      </c>
      <c r="P48">
        <v>16.78119676461634</v>
      </c>
      <c r="Q48">
        <v>242.24016013221916</v>
      </c>
      <c r="R48">
        <v>2.2476640851427945</v>
      </c>
      <c r="S48">
        <v>4.2703268039550322</v>
      </c>
      <c r="T48">
        <v>16.002572141620934</v>
      </c>
      <c r="W48">
        <v>1</v>
      </c>
    </row>
    <row r="49" spans="1:28">
      <c r="A49" s="32" t="s">
        <v>1517</v>
      </c>
      <c r="B49" t="s">
        <v>756</v>
      </c>
      <c r="C49" t="s">
        <v>757</v>
      </c>
      <c r="D49">
        <v>28.5</v>
      </c>
      <c r="E49">
        <v>17.600000000000001</v>
      </c>
      <c r="F49">
        <v>10.9</v>
      </c>
      <c r="G49">
        <v>-13.8</v>
      </c>
      <c r="H49">
        <v>-0.1</v>
      </c>
      <c r="I49" t="s">
        <v>1787</v>
      </c>
      <c r="J49">
        <v>0.34</v>
      </c>
      <c r="K49" t="s">
        <v>490</v>
      </c>
      <c r="L49" t="s">
        <v>493</v>
      </c>
      <c r="M49">
        <v>-5.9</v>
      </c>
      <c r="N49" t="s">
        <v>1282</v>
      </c>
      <c r="O49">
        <v>17.585789717837525</v>
      </c>
      <c r="P49">
        <v>32.640661260317302</v>
      </c>
      <c r="Q49">
        <v>279.90032356851452</v>
      </c>
      <c r="R49">
        <v>-1.6308383292622946</v>
      </c>
      <c r="S49">
        <v>9.3439707369948692</v>
      </c>
      <c r="T49">
        <v>14.808463026593698</v>
      </c>
      <c r="W49">
        <v>1</v>
      </c>
    </row>
    <row r="50" spans="1:28">
      <c r="A50" s="32" t="s">
        <v>1518</v>
      </c>
      <c r="B50" t="s">
        <v>489</v>
      </c>
      <c r="C50" t="s">
        <v>760</v>
      </c>
      <c r="D50">
        <v>40</v>
      </c>
      <c r="E50">
        <v>17.600000000000001</v>
      </c>
      <c r="F50">
        <v>-9.4</v>
      </c>
      <c r="G50">
        <v>14.1</v>
      </c>
      <c r="H50">
        <v>-4.9000000000000004</v>
      </c>
      <c r="I50" t="s">
        <v>1790</v>
      </c>
      <c r="J50">
        <v>0.15</v>
      </c>
      <c r="K50" t="s">
        <v>492</v>
      </c>
      <c r="L50" t="s">
        <v>491</v>
      </c>
      <c r="M50" t="s">
        <v>1283</v>
      </c>
      <c r="N50">
        <v>-133.5</v>
      </c>
      <c r="O50">
        <v>17.640294782117447</v>
      </c>
      <c r="P50">
        <v>72.44996156379068</v>
      </c>
      <c r="Q50">
        <v>79.255113904340902</v>
      </c>
      <c r="R50">
        <v>-3.1357119047812518</v>
      </c>
      <c r="S50">
        <v>-16.524318604547215</v>
      </c>
      <c r="T50">
        <v>5.3192297849996963</v>
      </c>
      <c r="W50">
        <v>1</v>
      </c>
    </row>
    <row r="51" spans="1:28">
      <c r="A51" s="32" t="s">
        <v>1519</v>
      </c>
      <c r="B51" t="s">
        <v>767</v>
      </c>
      <c r="C51" t="s">
        <v>768</v>
      </c>
      <c r="D51">
        <v>36</v>
      </c>
      <c r="E51">
        <v>16.399999999999999</v>
      </c>
      <c r="F51">
        <v>15.6</v>
      </c>
      <c r="G51">
        <v>1.5</v>
      </c>
      <c r="H51">
        <v>4.9000000000000004</v>
      </c>
      <c r="I51" t="s">
        <v>1795</v>
      </c>
      <c r="J51">
        <v>0.12</v>
      </c>
      <c r="K51" t="s">
        <v>490</v>
      </c>
      <c r="L51" t="s">
        <v>491</v>
      </c>
      <c r="M51">
        <v>-11.4</v>
      </c>
      <c r="N51">
        <v>-135.80000000000001</v>
      </c>
      <c r="O51">
        <v>16.420109622045768</v>
      </c>
      <c r="P51">
        <v>37.900271473044562</v>
      </c>
      <c r="Q51">
        <v>256.31663646327581</v>
      </c>
      <c r="R51">
        <v>2.3860678094329586</v>
      </c>
      <c r="S51">
        <v>9.8004096938839567</v>
      </c>
      <c r="T51">
        <v>12.95679938259496</v>
      </c>
      <c r="W51">
        <v>1</v>
      </c>
      <c r="X51" s="12"/>
      <c r="Y51" s="12"/>
      <c r="Z51" s="12"/>
      <c r="AA51" s="12"/>
      <c r="AB51" s="12"/>
    </row>
    <row r="52" spans="1:28" s="12" customFormat="1">
      <c r="A52" s="32" t="s">
        <v>1796</v>
      </c>
      <c r="B52" t="s">
        <v>769</v>
      </c>
      <c r="C52" t="s">
        <v>237</v>
      </c>
      <c r="D52">
        <v>46</v>
      </c>
      <c r="E52">
        <v>11.7</v>
      </c>
      <c r="F52">
        <v>10.199999999999999</v>
      </c>
      <c r="G52">
        <v>2.9</v>
      </c>
      <c r="H52">
        <v>-4.9000000000000004</v>
      </c>
      <c r="I52" t="s">
        <v>1797</v>
      </c>
      <c r="J52">
        <v>0.14000000000000001</v>
      </c>
      <c r="K52" t="s">
        <v>492</v>
      </c>
      <c r="L52" t="s">
        <v>491</v>
      </c>
      <c r="M52" t="s">
        <v>1285</v>
      </c>
      <c r="N52">
        <v>-169.7</v>
      </c>
      <c r="O52">
        <v>11.681609478149831</v>
      </c>
      <c r="P52">
        <v>23.036269399466629</v>
      </c>
      <c r="Q52">
        <v>13.015353671835101</v>
      </c>
      <c r="R52">
        <v>-4.4537397771095479</v>
      </c>
      <c r="S52">
        <v>-1.0294840149270383</v>
      </c>
      <c r="T52">
        <v>10.750086728059541</v>
      </c>
      <c r="U52"/>
      <c r="V52"/>
      <c r="W52">
        <v>1</v>
      </c>
      <c r="X52"/>
      <c r="Y52"/>
      <c r="Z52"/>
      <c r="AA52"/>
      <c r="AB52"/>
    </row>
    <row r="53" spans="1:28">
      <c r="A53" s="32" t="s">
        <v>1520</v>
      </c>
      <c r="B53" t="s">
        <v>770</v>
      </c>
      <c r="C53" t="s">
        <v>771</v>
      </c>
      <c r="D53">
        <v>27.8</v>
      </c>
      <c r="E53">
        <v>23.4</v>
      </c>
      <c r="F53">
        <v>7.8</v>
      </c>
      <c r="G53">
        <v>-21.7</v>
      </c>
      <c r="H53">
        <v>3.7</v>
      </c>
      <c r="I53" t="s">
        <v>1798</v>
      </c>
      <c r="J53">
        <v>0.2</v>
      </c>
      <c r="K53" t="s">
        <v>492</v>
      </c>
      <c r="L53" t="s">
        <v>493</v>
      </c>
      <c r="M53" t="s">
        <v>1286</v>
      </c>
      <c r="N53" t="s">
        <v>1287</v>
      </c>
      <c r="O53">
        <v>23.354228739138446</v>
      </c>
      <c r="P53">
        <v>42.015376006638121</v>
      </c>
      <c r="Q53">
        <v>216.41473922167972</v>
      </c>
      <c r="R53">
        <v>12.579460621082683</v>
      </c>
      <c r="S53">
        <v>9.2793741972527748</v>
      </c>
      <c r="T53">
        <v>17.351379916017905</v>
      </c>
      <c r="W53">
        <v>1</v>
      </c>
    </row>
    <row r="54" spans="1:28">
      <c r="A54" s="32" t="s">
        <v>1521</v>
      </c>
      <c r="B54" t="s">
        <v>772</v>
      </c>
      <c r="C54" t="s">
        <v>773</v>
      </c>
      <c r="D54">
        <v>38</v>
      </c>
      <c r="E54">
        <v>11.1</v>
      </c>
      <c r="F54">
        <v>0.5</v>
      </c>
      <c r="G54">
        <v>6</v>
      </c>
      <c r="H54">
        <v>9.3000000000000007</v>
      </c>
      <c r="I54" t="s">
        <v>1799</v>
      </c>
      <c r="J54">
        <v>0.23</v>
      </c>
      <c r="K54" t="s">
        <v>490</v>
      </c>
      <c r="L54" t="s">
        <v>491</v>
      </c>
      <c r="M54">
        <v>-35.1</v>
      </c>
      <c r="N54">
        <v>-34.200000000000003</v>
      </c>
      <c r="O54">
        <v>11.078808600206072</v>
      </c>
      <c r="P54">
        <v>45.476926712672437</v>
      </c>
      <c r="Q54">
        <v>221.59301524740982</v>
      </c>
      <c r="R54">
        <v>5.907374843168391</v>
      </c>
      <c r="S54">
        <v>5.2435251346239182</v>
      </c>
      <c r="T54">
        <v>7.7684211153147755</v>
      </c>
      <c r="W54">
        <v>1</v>
      </c>
      <c r="X54" s="9"/>
      <c r="Y54" s="9"/>
      <c r="Z54" s="9"/>
      <c r="AA54" s="9"/>
      <c r="AB54" s="9"/>
    </row>
    <row r="55" spans="1:28">
      <c r="A55" s="32" t="s">
        <v>1522</v>
      </c>
      <c r="B55" t="s">
        <v>607</v>
      </c>
      <c r="C55" t="s">
        <v>776</v>
      </c>
      <c r="D55">
        <v>31.6</v>
      </c>
      <c r="E55">
        <v>14.1</v>
      </c>
      <c r="F55">
        <v>-2.9</v>
      </c>
      <c r="G55">
        <v>-1</v>
      </c>
      <c r="H55">
        <v>-13.8</v>
      </c>
      <c r="I55" t="s">
        <v>1741</v>
      </c>
      <c r="J55">
        <v>0.16</v>
      </c>
      <c r="K55" t="s">
        <v>490</v>
      </c>
      <c r="L55" t="s">
        <v>491</v>
      </c>
      <c r="M55">
        <v>-51.8</v>
      </c>
      <c r="N55">
        <v>-11.2</v>
      </c>
      <c r="O55">
        <v>14.136831328130079</v>
      </c>
      <c r="P55">
        <v>-49.368892242265453</v>
      </c>
      <c r="Q55">
        <v>8.275613432725919</v>
      </c>
      <c r="R55">
        <v>-10.616977527489858</v>
      </c>
      <c r="S55">
        <v>-1.5442347738723012</v>
      </c>
      <c r="T55">
        <v>-9.2057116587442014</v>
      </c>
      <c r="W55">
        <v>1</v>
      </c>
    </row>
    <row r="56" spans="1:28">
      <c r="A56" s="32" t="s">
        <v>1801</v>
      </c>
      <c r="B56" t="s">
        <v>148</v>
      </c>
      <c r="C56" t="s">
        <v>777</v>
      </c>
      <c r="D56">
        <v>29.4</v>
      </c>
      <c r="E56">
        <v>18.3</v>
      </c>
      <c r="F56">
        <v>-5</v>
      </c>
      <c r="G56">
        <v>-13</v>
      </c>
      <c r="H56">
        <v>-11.9</v>
      </c>
      <c r="I56" t="s">
        <v>1778</v>
      </c>
      <c r="J56">
        <v>0.23</v>
      </c>
      <c r="K56" t="s">
        <v>490</v>
      </c>
      <c r="L56" t="s">
        <v>493</v>
      </c>
      <c r="M56">
        <v>-48.7</v>
      </c>
      <c r="N56" t="s">
        <v>1288</v>
      </c>
      <c r="O56">
        <v>18.319661568926431</v>
      </c>
      <c r="P56">
        <v>89.320651946267176</v>
      </c>
      <c r="Q56">
        <v>356.17181019433667</v>
      </c>
      <c r="R56">
        <v>-18.277500801058888</v>
      </c>
      <c r="S56">
        <v>1.223022853558426</v>
      </c>
      <c r="T56">
        <v>0.21720857940109717</v>
      </c>
      <c r="W56">
        <v>1</v>
      </c>
    </row>
    <row r="57" spans="1:28">
      <c r="A57" s="32" t="s">
        <v>1523</v>
      </c>
      <c r="B57" t="s">
        <v>778</v>
      </c>
      <c r="C57" t="s">
        <v>779</v>
      </c>
      <c r="D57">
        <v>29.3</v>
      </c>
      <c r="E57">
        <v>14.9</v>
      </c>
      <c r="F57">
        <v>-6</v>
      </c>
      <c r="G57">
        <v>-7.3</v>
      </c>
      <c r="H57">
        <v>-11.5</v>
      </c>
      <c r="I57" t="s">
        <v>1782</v>
      </c>
      <c r="J57">
        <v>0.18</v>
      </c>
      <c r="K57" t="s">
        <v>492</v>
      </c>
      <c r="L57" t="s">
        <v>493</v>
      </c>
      <c r="M57" t="s">
        <v>1289</v>
      </c>
      <c r="N57" t="s">
        <v>1290</v>
      </c>
      <c r="O57">
        <v>14.884219831754702</v>
      </c>
      <c r="P57">
        <v>11.572447966188875</v>
      </c>
      <c r="Q57">
        <v>29.252506630984271</v>
      </c>
      <c r="R57">
        <v>-2.6051014011709723</v>
      </c>
      <c r="S57">
        <v>-1.4590766029513995</v>
      </c>
      <c r="T57">
        <v>14.581650872117905</v>
      </c>
      <c r="W57">
        <v>1</v>
      </c>
    </row>
    <row r="58" spans="1:28">
      <c r="A58" s="32" t="s">
        <v>1807</v>
      </c>
      <c r="B58" t="s">
        <v>786</v>
      </c>
      <c r="C58" t="s">
        <v>787</v>
      </c>
      <c r="D58">
        <v>31.2</v>
      </c>
      <c r="E58">
        <v>14.5</v>
      </c>
      <c r="F58">
        <v>-13</v>
      </c>
      <c r="G58">
        <v>-4</v>
      </c>
      <c r="H58">
        <v>-5</v>
      </c>
      <c r="I58" t="s">
        <v>1797</v>
      </c>
      <c r="J58">
        <v>0.14000000000000001</v>
      </c>
      <c r="K58" t="s">
        <v>492</v>
      </c>
      <c r="L58" t="s">
        <v>491</v>
      </c>
      <c r="M58" t="s">
        <v>1291</v>
      </c>
      <c r="N58">
        <v>-131</v>
      </c>
      <c r="O58">
        <v>14.491376746189438</v>
      </c>
      <c r="P58">
        <v>-71.197500581866294</v>
      </c>
      <c r="Q58">
        <v>31.594728421301681</v>
      </c>
      <c r="R58">
        <v>-11.684691700064914</v>
      </c>
      <c r="S58">
        <v>-7.1869884276886395</v>
      </c>
      <c r="T58">
        <v>-4.670672030308241</v>
      </c>
      <c r="W58">
        <v>1</v>
      </c>
    </row>
    <row r="59" spans="1:28">
      <c r="A59" s="32" t="s">
        <v>1524</v>
      </c>
      <c r="B59" t="s">
        <v>793</v>
      </c>
      <c r="C59" t="s">
        <v>794</v>
      </c>
      <c r="D59">
        <v>26.5</v>
      </c>
      <c r="E59">
        <v>20.7</v>
      </c>
      <c r="F59">
        <v>-10</v>
      </c>
      <c r="G59">
        <v>3.2</v>
      </c>
      <c r="H59">
        <v>17.8</v>
      </c>
      <c r="I59" t="s">
        <v>1811</v>
      </c>
      <c r="J59">
        <v>0.37</v>
      </c>
      <c r="K59" t="s">
        <v>490</v>
      </c>
      <c r="L59" t="s">
        <v>493</v>
      </c>
      <c r="M59">
        <v>-38.299999999999997</v>
      </c>
      <c r="N59" t="s">
        <v>1292</v>
      </c>
      <c r="O59">
        <v>20.665913964787524</v>
      </c>
      <c r="P59">
        <v>33.527353558031606</v>
      </c>
      <c r="Q59">
        <v>217.33170502245159</v>
      </c>
      <c r="R59">
        <v>9.0761095437404684</v>
      </c>
      <c r="S59">
        <v>6.9220829271923101</v>
      </c>
      <c r="T59">
        <v>17.227565222604614</v>
      </c>
      <c r="W59">
        <v>1</v>
      </c>
    </row>
    <row r="60" spans="1:28">
      <c r="A60" s="32" t="s">
        <v>1525</v>
      </c>
      <c r="B60" t="s">
        <v>796</v>
      </c>
      <c r="C60" t="s">
        <v>797</v>
      </c>
      <c r="D60">
        <v>24.3</v>
      </c>
      <c r="E60">
        <v>19.8</v>
      </c>
      <c r="F60">
        <v>-5.2</v>
      </c>
      <c r="G60">
        <v>2.2000000000000002</v>
      </c>
      <c r="H60">
        <v>19</v>
      </c>
      <c r="I60" t="s">
        <v>1815</v>
      </c>
      <c r="J60">
        <v>1</v>
      </c>
      <c r="K60" t="s">
        <v>490</v>
      </c>
      <c r="L60" t="s">
        <v>493</v>
      </c>
      <c r="M60">
        <v>-53.3</v>
      </c>
      <c r="N60" t="s">
        <v>1293</v>
      </c>
      <c r="O60">
        <v>19.821200770891757</v>
      </c>
      <c r="P60">
        <v>45.569515058514952</v>
      </c>
      <c r="Q60">
        <v>201.41822438233848</v>
      </c>
      <c r="R60">
        <v>13.176823859436478</v>
      </c>
      <c r="S60">
        <v>5.1687763282051922</v>
      </c>
      <c r="T60">
        <v>13.87570049570007</v>
      </c>
      <c r="W60">
        <v>1</v>
      </c>
    </row>
    <row r="61" spans="1:28">
      <c r="A61" s="32" t="s">
        <v>1816</v>
      </c>
      <c r="B61" t="s">
        <v>24</v>
      </c>
      <c r="C61" t="s">
        <v>624</v>
      </c>
      <c r="D61">
        <v>34.5</v>
      </c>
      <c r="E61">
        <v>21.5</v>
      </c>
      <c r="F61">
        <v>-18.2</v>
      </c>
      <c r="G61">
        <v>-11.3</v>
      </c>
      <c r="H61">
        <v>-2.1</v>
      </c>
      <c r="I61" t="s">
        <v>1817</v>
      </c>
      <c r="J61">
        <v>0.34</v>
      </c>
      <c r="K61" t="s">
        <v>492</v>
      </c>
      <c r="L61" t="s">
        <v>493</v>
      </c>
      <c r="M61" t="s">
        <v>1294</v>
      </c>
      <c r="N61" t="s">
        <v>1295</v>
      </c>
      <c r="O61">
        <v>21.525333911463488</v>
      </c>
      <c r="P61">
        <v>42.653374788095014</v>
      </c>
      <c r="Q61">
        <v>154.97883162363965</v>
      </c>
      <c r="R61">
        <v>13.21598106512281</v>
      </c>
      <c r="S61">
        <v>-6.1686586717935787</v>
      </c>
      <c r="T61">
        <v>15.831155822529865</v>
      </c>
      <c r="W61">
        <v>1</v>
      </c>
    </row>
    <row r="62" spans="1:28">
      <c r="A62" s="32" t="s">
        <v>1526</v>
      </c>
      <c r="B62" t="s">
        <v>800</v>
      </c>
      <c r="C62" t="s">
        <v>801</v>
      </c>
      <c r="D62">
        <v>41.7</v>
      </c>
      <c r="E62">
        <v>31.7</v>
      </c>
      <c r="F62">
        <v>-27.8</v>
      </c>
      <c r="G62">
        <v>-14.3</v>
      </c>
      <c r="H62">
        <v>-5.2</v>
      </c>
      <c r="I62" t="s">
        <v>1656</v>
      </c>
      <c r="J62">
        <v>9.5000000000000001E-2</v>
      </c>
      <c r="K62" t="s">
        <v>492</v>
      </c>
      <c r="L62" t="s">
        <v>493</v>
      </c>
      <c r="M62" t="s">
        <v>1297</v>
      </c>
      <c r="N62" t="s">
        <v>1298</v>
      </c>
      <c r="O62">
        <v>31.691797045923412</v>
      </c>
      <c r="P62">
        <v>50.030521120461266</v>
      </c>
      <c r="Q62">
        <v>258.08246105273878</v>
      </c>
      <c r="R62">
        <v>5.0155978488032797</v>
      </c>
      <c r="S62">
        <v>23.764661420635989</v>
      </c>
      <c r="T62">
        <v>20.358159194328337</v>
      </c>
      <c r="W62">
        <v>1</v>
      </c>
    </row>
    <row r="63" spans="1:28">
      <c r="A63" s="32" t="s">
        <v>1819</v>
      </c>
      <c r="B63" t="s">
        <v>802</v>
      </c>
      <c r="C63" t="s">
        <v>803</v>
      </c>
      <c r="D63">
        <v>32.5</v>
      </c>
      <c r="E63">
        <v>19.8</v>
      </c>
      <c r="F63">
        <v>-2</v>
      </c>
      <c r="G63">
        <v>-16.600000000000001</v>
      </c>
      <c r="H63">
        <v>-10.6</v>
      </c>
      <c r="I63" t="s">
        <v>1790</v>
      </c>
      <c r="J63">
        <v>0.15</v>
      </c>
      <c r="K63" t="s">
        <v>492</v>
      </c>
      <c r="L63" t="s">
        <v>493</v>
      </c>
      <c r="M63" t="s">
        <v>1299</v>
      </c>
      <c r="N63" t="s">
        <v>1300</v>
      </c>
      <c r="O63">
        <v>19.796969465046917</v>
      </c>
      <c r="P63">
        <v>67.852861379191822</v>
      </c>
      <c r="Q63">
        <v>64.440986106092694</v>
      </c>
      <c r="R63">
        <v>-7.9110336089607491</v>
      </c>
      <c r="S63">
        <v>-16.54195769798033</v>
      </c>
      <c r="T63">
        <v>7.4631885113618095</v>
      </c>
      <c r="W63">
        <v>1</v>
      </c>
    </row>
    <row r="64" spans="1:28">
      <c r="A64" s="32" t="s">
        <v>1527</v>
      </c>
      <c r="B64" t="s">
        <v>379</v>
      </c>
      <c r="C64" t="s">
        <v>804</v>
      </c>
      <c r="D64">
        <v>32</v>
      </c>
      <c r="E64">
        <v>21.2</v>
      </c>
      <c r="F64">
        <v>-18.600000000000001</v>
      </c>
      <c r="G64">
        <v>-9</v>
      </c>
      <c r="H64">
        <v>-4.7</v>
      </c>
      <c r="I64" t="s">
        <v>1784</v>
      </c>
      <c r="J64">
        <v>9.1999999999999998E-2</v>
      </c>
      <c r="K64" t="s">
        <v>492</v>
      </c>
      <c r="L64" t="s">
        <v>491</v>
      </c>
      <c r="M64" t="s">
        <v>1301</v>
      </c>
      <c r="N64">
        <v>-35.799999999999997</v>
      </c>
      <c r="O64">
        <v>21.190799890518527</v>
      </c>
      <c r="P64">
        <v>59.113412934424183</v>
      </c>
      <c r="Q64">
        <v>91.452287489532566</v>
      </c>
      <c r="R64">
        <v>0.46090538333710462</v>
      </c>
      <c r="S64">
        <v>-18.179787125490751</v>
      </c>
      <c r="T64">
        <v>10.878092953245606</v>
      </c>
      <c r="W64">
        <v>1</v>
      </c>
    </row>
    <row r="65" spans="1:23">
      <c r="A65" s="32" t="s">
        <v>1528</v>
      </c>
      <c r="B65" t="s">
        <v>805</v>
      </c>
      <c r="C65" t="s">
        <v>806</v>
      </c>
      <c r="D65">
        <v>43.3</v>
      </c>
      <c r="E65">
        <v>27.4</v>
      </c>
      <c r="F65">
        <v>-7.5</v>
      </c>
      <c r="G65">
        <v>-23.5</v>
      </c>
      <c r="H65">
        <v>-11.9</v>
      </c>
      <c r="I65" t="s">
        <v>1772</v>
      </c>
      <c r="J65">
        <v>9.8000000000000004E-2</v>
      </c>
      <c r="K65" t="s">
        <v>492</v>
      </c>
      <c r="L65" t="s">
        <v>493</v>
      </c>
      <c r="M65" t="s">
        <v>1302</v>
      </c>
      <c r="N65" t="s">
        <v>1303</v>
      </c>
      <c r="O65">
        <v>27.388136117669635</v>
      </c>
      <c r="P65">
        <v>33.711237561432362</v>
      </c>
      <c r="Q65">
        <v>92.437984931955029</v>
      </c>
      <c r="R65">
        <v>0.64660450088651089</v>
      </c>
      <c r="S65">
        <v>-15.186864553951271</v>
      </c>
      <c r="T65">
        <v>22.7826918435766</v>
      </c>
      <c r="W65">
        <v>1</v>
      </c>
    </row>
    <row r="66" spans="1:23">
      <c r="A66" s="32" t="s">
        <v>1529</v>
      </c>
      <c r="B66" t="s">
        <v>807</v>
      </c>
      <c r="C66" t="s">
        <v>590</v>
      </c>
      <c r="D66">
        <v>14.5</v>
      </c>
      <c r="E66">
        <v>15.5</v>
      </c>
      <c r="F66">
        <v>-13.2</v>
      </c>
      <c r="G66">
        <v>8.1</v>
      </c>
      <c r="H66">
        <v>1.2</v>
      </c>
      <c r="I66" t="s">
        <v>1820</v>
      </c>
      <c r="J66">
        <v>0.28999999999999998</v>
      </c>
      <c r="K66" t="s">
        <v>492</v>
      </c>
      <c r="L66" t="s">
        <v>491</v>
      </c>
      <c r="M66" t="s">
        <v>1304</v>
      </c>
      <c r="N66">
        <v>-66</v>
      </c>
      <c r="O66">
        <v>15.533512159199541</v>
      </c>
      <c r="P66">
        <v>41.43780433163105</v>
      </c>
      <c r="Q66">
        <v>121.51133239644832</v>
      </c>
      <c r="R66">
        <v>5.3731137341490935</v>
      </c>
      <c r="S66">
        <v>-8.764233231547955</v>
      </c>
      <c r="T66">
        <v>11.645078989123638</v>
      </c>
      <c r="W66">
        <v>1</v>
      </c>
    </row>
    <row r="67" spans="1:23">
      <c r="A67" s="32" t="s">
        <v>1821</v>
      </c>
      <c r="B67" t="s">
        <v>808</v>
      </c>
      <c r="C67" t="s">
        <v>809</v>
      </c>
      <c r="D67">
        <v>27.8</v>
      </c>
      <c r="E67">
        <v>12.9</v>
      </c>
      <c r="F67">
        <v>9.8000000000000007</v>
      </c>
      <c r="G67">
        <v>-4.5</v>
      </c>
      <c r="H67">
        <v>7</v>
      </c>
      <c r="I67" t="s">
        <v>1822</v>
      </c>
      <c r="J67">
        <v>0.19</v>
      </c>
      <c r="K67" t="s">
        <v>490</v>
      </c>
      <c r="L67" t="s">
        <v>491</v>
      </c>
      <c r="M67">
        <v>-71.7</v>
      </c>
      <c r="N67">
        <v>-116.4</v>
      </c>
      <c r="O67">
        <v>12.856515857727553</v>
      </c>
      <c r="P67">
        <v>58.337538873673424</v>
      </c>
      <c r="Q67">
        <v>260.06625915564445</v>
      </c>
      <c r="R67">
        <v>1.8877491584183108</v>
      </c>
      <c r="S67">
        <v>10.778833556697391</v>
      </c>
      <c r="T67">
        <v>6.7485665345986785</v>
      </c>
      <c r="W67">
        <v>1</v>
      </c>
    </row>
    <row r="68" spans="1:23">
      <c r="A68" s="32" t="s">
        <v>1530</v>
      </c>
      <c r="B68" t="s">
        <v>813</v>
      </c>
      <c r="C68" t="s">
        <v>814</v>
      </c>
      <c r="D68">
        <v>35.5</v>
      </c>
      <c r="E68">
        <v>22.2</v>
      </c>
      <c r="F68">
        <v>14.9</v>
      </c>
      <c r="G68">
        <v>-8.1</v>
      </c>
      <c r="H68">
        <v>-14.3</v>
      </c>
      <c r="I68" t="s">
        <v>1667</v>
      </c>
      <c r="J68">
        <v>0.21</v>
      </c>
      <c r="K68" t="s">
        <v>492</v>
      </c>
      <c r="L68" t="s">
        <v>491</v>
      </c>
      <c r="M68" t="s">
        <v>1305</v>
      </c>
      <c r="N68">
        <v>-147.6</v>
      </c>
      <c r="O68">
        <v>22.183552465734607</v>
      </c>
      <c r="P68">
        <v>42.049787260773712</v>
      </c>
      <c r="Q68">
        <v>273.94122916232971</v>
      </c>
      <c r="R68">
        <v>-1.0212386822643458</v>
      </c>
      <c r="S68">
        <v>14.822875442360107</v>
      </c>
      <c r="T68">
        <v>16.472687551645137</v>
      </c>
      <c r="W68">
        <v>1</v>
      </c>
    </row>
    <row r="69" spans="1:23">
      <c r="A69" s="32" t="s">
        <v>1827</v>
      </c>
      <c r="B69" t="s">
        <v>815</v>
      </c>
      <c r="C69" t="s">
        <v>816</v>
      </c>
      <c r="D69">
        <v>37</v>
      </c>
      <c r="E69">
        <v>17.8</v>
      </c>
      <c r="F69">
        <v>13.7</v>
      </c>
      <c r="G69">
        <v>-10.9</v>
      </c>
      <c r="H69">
        <v>-3.3</v>
      </c>
      <c r="I69" t="s">
        <v>1681</v>
      </c>
      <c r="J69">
        <v>0.13</v>
      </c>
      <c r="K69" t="s">
        <v>492</v>
      </c>
      <c r="L69" t="s">
        <v>493</v>
      </c>
      <c r="M69" t="s">
        <v>1306</v>
      </c>
      <c r="N69" t="s">
        <v>1307</v>
      </c>
      <c r="O69">
        <v>17.815442739376419</v>
      </c>
      <c r="P69">
        <v>40.741205159463213</v>
      </c>
      <c r="Q69">
        <v>211.33763032280788</v>
      </c>
      <c r="R69">
        <v>9.9309363684147911</v>
      </c>
      <c r="S69">
        <v>6.0470410582180145</v>
      </c>
      <c r="T69">
        <v>13.49814051218619</v>
      </c>
      <c r="W69">
        <v>1</v>
      </c>
    </row>
    <row r="70" spans="1:23">
      <c r="A70" s="32" t="s">
        <v>1531</v>
      </c>
      <c r="B70" t="s">
        <v>820</v>
      </c>
      <c r="C70" t="s">
        <v>821</v>
      </c>
      <c r="D70">
        <v>35</v>
      </c>
      <c r="E70">
        <v>13</v>
      </c>
      <c r="F70">
        <v>-11.6</v>
      </c>
      <c r="G70">
        <v>-2.5</v>
      </c>
      <c r="H70">
        <v>-5.4</v>
      </c>
      <c r="I70" t="s">
        <v>1656</v>
      </c>
      <c r="J70">
        <v>9.5000000000000001E-2</v>
      </c>
      <c r="K70" t="s">
        <v>492</v>
      </c>
      <c r="L70" t="s">
        <v>491</v>
      </c>
      <c r="M70" t="s">
        <v>1308</v>
      </c>
      <c r="N70">
        <v>-31.7</v>
      </c>
      <c r="O70">
        <v>13.037254312162512</v>
      </c>
      <c r="P70">
        <v>39.228213049768328</v>
      </c>
      <c r="Q70">
        <v>94.224584661753809</v>
      </c>
      <c r="R70">
        <v>0.60736985215145989</v>
      </c>
      <c r="S70">
        <v>-8.2224989258631371</v>
      </c>
      <c r="T70">
        <v>10.099089725162216</v>
      </c>
      <c r="W70">
        <v>1</v>
      </c>
    </row>
    <row r="71" spans="1:23">
      <c r="A71" s="32" t="s">
        <v>1532</v>
      </c>
      <c r="B71" t="s">
        <v>822</v>
      </c>
      <c r="C71" t="s">
        <v>330</v>
      </c>
      <c r="D71">
        <v>22.5</v>
      </c>
      <c r="E71">
        <v>24.7</v>
      </c>
      <c r="F71">
        <v>-22.8</v>
      </c>
      <c r="G71">
        <v>-5.5</v>
      </c>
      <c r="H71">
        <v>7.6</v>
      </c>
      <c r="I71" t="s">
        <v>1767</v>
      </c>
      <c r="J71">
        <v>8.8999999999999996E-2</v>
      </c>
      <c r="K71" t="s">
        <v>490</v>
      </c>
      <c r="L71" t="s">
        <v>493</v>
      </c>
      <c r="M71">
        <v>-22.1</v>
      </c>
      <c r="N71" t="s">
        <v>1309</v>
      </c>
      <c r="O71">
        <v>24.654614172604688</v>
      </c>
      <c r="P71">
        <v>12.128327239074153</v>
      </c>
      <c r="Q71">
        <v>287.81845331933965</v>
      </c>
      <c r="R71">
        <v>-1.5850847627063862</v>
      </c>
      <c r="S71">
        <v>4.9315035110305372</v>
      </c>
      <c r="T71">
        <v>24.104310390793792</v>
      </c>
      <c r="W71">
        <v>1</v>
      </c>
    </row>
    <row r="72" spans="1:23">
      <c r="A72" s="32" t="s">
        <v>1533</v>
      </c>
      <c r="B72" t="s">
        <v>823</v>
      </c>
      <c r="C72" t="s">
        <v>824</v>
      </c>
      <c r="D72">
        <v>38</v>
      </c>
      <c r="E72">
        <v>27.4</v>
      </c>
      <c r="F72">
        <v>5.2</v>
      </c>
      <c r="G72">
        <v>12.3</v>
      </c>
      <c r="H72">
        <v>23.9</v>
      </c>
      <c r="I72" t="s">
        <v>1833</v>
      </c>
      <c r="J72">
        <v>0.33</v>
      </c>
      <c r="K72" t="s">
        <v>490</v>
      </c>
      <c r="L72" t="s">
        <v>491</v>
      </c>
      <c r="M72">
        <v>-10.4</v>
      </c>
      <c r="N72">
        <v>-143.30000000000001</v>
      </c>
      <c r="O72">
        <v>27.377728174558239</v>
      </c>
      <c r="P72">
        <v>55.148164674943736</v>
      </c>
      <c r="Q72">
        <v>162.50477042358105</v>
      </c>
      <c r="R72">
        <v>21.427773508968794</v>
      </c>
      <c r="S72">
        <v>-6.7541896591019519</v>
      </c>
      <c r="T72">
        <v>15.645173201253325</v>
      </c>
      <c r="W72">
        <v>1</v>
      </c>
    </row>
    <row r="73" spans="1:23">
      <c r="A73" s="32" t="s">
        <v>1534</v>
      </c>
      <c r="B73" t="s">
        <v>717</v>
      </c>
      <c r="C73" t="s">
        <v>827</v>
      </c>
      <c r="D73">
        <v>47.3</v>
      </c>
      <c r="E73">
        <v>14.1</v>
      </c>
      <c r="F73">
        <v>1.5</v>
      </c>
      <c r="G73">
        <v>-12.9</v>
      </c>
      <c r="H73">
        <v>-5.4</v>
      </c>
      <c r="I73" t="s">
        <v>1835</v>
      </c>
      <c r="J73">
        <v>0.56999999999999995</v>
      </c>
      <c r="K73" t="s">
        <v>492</v>
      </c>
      <c r="L73" t="s">
        <v>493</v>
      </c>
      <c r="M73" t="s">
        <v>1259</v>
      </c>
      <c r="N73" t="s">
        <v>1310</v>
      </c>
      <c r="O73">
        <v>14.06484980367725</v>
      </c>
      <c r="P73">
        <v>30.599270882187735</v>
      </c>
      <c r="Q73">
        <v>233.3973085023635</v>
      </c>
      <c r="R73">
        <v>4.2689044264463281</v>
      </c>
      <c r="S73">
        <v>5.74752060684804</v>
      </c>
      <c r="T73">
        <v>12.106298438074457</v>
      </c>
      <c r="W73">
        <v>1</v>
      </c>
    </row>
    <row r="74" spans="1:23">
      <c r="A74" s="32" t="s">
        <v>1535</v>
      </c>
      <c r="B74" t="s">
        <v>828</v>
      </c>
      <c r="C74" t="s">
        <v>829</v>
      </c>
      <c r="D74">
        <v>52</v>
      </c>
      <c r="E74">
        <v>20.399999999999999</v>
      </c>
      <c r="F74">
        <v>-10.1</v>
      </c>
      <c r="G74">
        <v>11.2</v>
      </c>
      <c r="H74">
        <v>13.7</v>
      </c>
      <c r="I74" t="s">
        <v>1762</v>
      </c>
      <c r="J74">
        <v>8.2000000000000003E-2</v>
      </c>
      <c r="K74" t="s">
        <v>490</v>
      </c>
      <c r="L74" t="s">
        <v>491</v>
      </c>
      <c r="M74">
        <v>-12.5</v>
      </c>
      <c r="N74">
        <v>-107.2</v>
      </c>
      <c r="O74">
        <v>20.374984662570913</v>
      </c>
      <c r="P74">
        <v>58.996785116686688</v>
      </c>
      <c r="Q74">
        <v>132.08903403944439</v>
      </c>
      <c r="R74">
        <v>11.705972058083486</v>
      </c>
      <c r="S74">
        <v>-12.960241617516555</v>
      </c>
      <c r="T74">
        <v>10.49487281442517</v>
      </c>
      <c r="W74">
        <v>1</v>
      </c>
    </row>
    <row r="75" spans="1:23">
      <c r="A75" s="32" t="s">
        <v>1536</v>
      </c>
      <c r="B75" t="s">
        <v>832</v>
      </c>
      <c r="C75" t="s">
        <v>833</v>
      </c>
      <c r="D75">
        <v>38</v>
      </c>
      <c r="E75">
        <v>15.9</v>
      </c>
      <c r="F75">
        <v>-12.9</v>
      </c>
      <c r="G75">
        <v>8.1</v>
      </c>
      <c r="H75">
        <v>4.5999999999999996</v>
      </c>
      <c r="I75" t="s">
        <v>1838</v>
      </c>
      <c r="J75">
        <v>0.33</v>
      </c>
      <c r="K75" t="s">
        <v>490</v>
      </c>
      <c r="L75" t="s">
        <v>491</v>
      </c>
      <c r="M75">
        <v>-38.6</v>
      </c>
      <c r="N75">
        <v>-33.5</v>
      </c>
      <c r="O75">
        <v>15.911630966057501</v>
      </c>
      <c r="P75">
        <v>21.82933370023045</v>
      </c>
      <c r="Q75">
        <v>3.5418190231689266</v>
      </c>
      <c r="R75">
        <v>-5.9053299592281467</v>
      </c>
      <c r="S75">
        <v>-0.36551195152700977</v>
      </c>
      <c r="T75">
        <v>14.770696635092516</v>
      </c>
      <c r="W75">
        <v>1</v>
      </c>
    </row>
    <row r="76" spans="1:23">
      <c r="A76" s="32" t="s">
        <v>1839</v>
      </c>
      <c r="B76" t="s">
        <v>834</v>
      </c>
      <c r="C76" t="s">
        <v>835</v>
      </c>
      <c r="D76">
        <v>27.4</v>
      </c>
      <c r="E76">
        <v>13.5</v>
      </c>
      <c r="F76">
        <v>5.2</v>
      </c>
      <c r="G76">
        <v>-8.1</v>
      </c>
      <c r="H76">
        <v>9.5</v>
      </c>
      <c r="I76" t="s">
        <v>1831</v>
      </c>
      <c r="J76">
        <v>0.14000000000000001</v>
      </c>
      <c r="K76" t="s">
        <v>490</v>
      </c>
      <c r="L76" t="s">
        <v>493</v>
      </c>
      <c r="M76">
        <v>-18.600000000000001</v>
      </c>
      <c r="N76" t="s">
        <v>1311</v>
      </c>
      <c r="O76">
        <v>13.524052647043341</v>
      </c>
      <c r="P76">
        <v>26.25970944672984</v>
      </c>
      <c r="Q76">
        <v>186.76685408241937</v>
      </c>
      <c r="R76">
        <v>5.9419082520738051</v>
      </c>
      <c r="S76">
        <v>0.70504360039909297</v>
      </c>
      <c r="T76">
        <v>12.128340358246611</v>
      </c>
      <c r="W76">
        <v>1</v>
      </c>
    </row>
    <row r="77" spans="1:23">
      <c r="A77" s="32" t="s">
        <v>1537</v>
      </c>
      <c r="B77" t="s">
        <v>836</v>
      </c>
      <c r="C77" t="s">
        <v>837</v>
      </c>
      <c r="D77">
        <v>42</v>
      </c>
      <c r="E77">
        <v>18.5</v>
      </c>
      <c r="F77">
        <v>-18.100000000000001</v>
      </c>
      <c r="G77">
        <v>-0.4</v>
      </c>
      <c r="H77">
        <v>3.7</v>
      </c>
      <c r="I77" t="s">
        <v>1840</v>
      </c>
      <c r="J77">
        <v>0.48</v>
      </c>
      <c r="K77" t="s">
        <v>492</v>
      </c>
      <c r="L77" t="s">
        <v>493</v>
      </c>
      <c r="M77" t="s">
        <v>1312</v>
      </c>
      <c r="N77" t="s">
        <v>1266</v>
      </c>
      <c r="O77">
        <v>18.478636313321395</v>
      </c>
      <c r="P77">
        <v>66.391465687072682</v>
      </c>
      <c r="Q77">
        <v>188.48727716027261</v>
      </c>
      <c r="R77">
        <v>16.746603071856597</v>
      </c>
      <c r="S77">
        <v>2.4989949911107225</v>
      </c>
      <c r="T77">
        <v>7.400426311239551</v>
      </c>
      <c r="W77">
        <v>1</v>
      </c>
    </row>
    <row r="78" spans="1:23">
      <c r="A78" s="32" t="s">
        <v>1841</v>
      </c>
      <c r="B78" t="s">
        <v>838</v>
      </c>
      <c r="C78" t="s">
        <v>839</v>
      </c>
      <c r="D78">
        <v>30.6</v>
      </c>
      <c r="E78">
        <v>17.2</v>
      </c>
      <c r="F78">
        <v>-11.7</v>
      </c>
      <c r="G78">
        <v>11.7</v>
      </c>
      <c r="H78">
        <v>4.5999999999999996</v>
      </c>
      <c r="I78" t="s">
        <v>1822</v>
      </c>
      <c r="J78">
        <v>0.19</v>
      </c>
      <c r="K78" t="s">
        <v>492</v>
      </c>
      <c r="L78" t="s">
        <v>491</v>
      </c>
      <c r="M78" t="s">
        <v>1313</v>
      </c>
      <c r="N78">
        <v>-47.8</v>
      </c>
      <c r="O78">
        <v>17.17381728096581</v>
      </c>
      <c r="P78">
        <v>40.528422247137776</v>
      </c>
      <c r="Q78">
        <v>175.84660660857347</v>
      </c>
      <c r="R78">
        <v>11.130669643562289</v>
      </c>
      <c r="S78">
        <v>-0.8082828810819116</v>
      </c>
      <c r="T78">
        <v>13.053538679991371</v>
      </c>
      <c r="W78">
        <v>1</v>
      </c>
    </row>
    <row r="79" spans="1:23">
      <c r="A79" s="32" t="s">
        <v>1538</v>
      </c>
      <c r="B79" t="s">
        <v>53</v>
      </c>
      <c r="C79" t="s">
        <v>840</v>
      </c>
      <c r="D79">
        <v>39.799999999999997</v>
      </c>
      <c r="E79">
        <v>13.4</v>
      </c>
      <c r="F79">
        <v>11.1</v>
      </c>
      <c r="G79">
        <v>-5.2</v>
      </c>
      <c r="H79">
        <v>5.4</v>
      </c>
      <c r="I79" t="s">
        <v>1745</v>
      </c>
      <c r="J79">
        <v>0.13</v>
      </c>
      <c r="K79" t="s">
        <v>492</v>
      </c>
      <c r="L79" t="s">
        <v>491</v>
      </c>
      <c r="M79" t="s">
        <v>1314</v>
      </c>
      <c r="N79">
        <v>-130.4</v>
      </c>
      <c r="O79">
        <v>13.394401815684043</v>
      </c>
      <c r="P79">
        <v>85.775857186865082</v>
      </c>
      <c r="Q79">
        <v>242.26492172802631</v>
      </c>
      <c r="R79">
        <v>6.2166073830710475</v>
      </c>
      <c r="S79">
        <v>11.823298699396439</v>
      </c>
      <c r="T79">
        <v>0.98661061701008235</v>
      </c>
      <c r="W79">
        <v>1</v>
      </c>
    </row>
    <row r="80" spans="1:23">
      <c r="A80" s="32" t="s">
        <v>1540</v>
      </c>
      <c r="B80" t="s">
        <v>841</v>
      </c>
      <c r="C80" t="s">
        <v>842</v>
      </c>
      <c r="D80">
        <v>36</v>
      </c>
      <c r="E80">
        <v>14.9</v>
      </c>
      <c r="F80">
        <v>-3.9</v>
      </c>
      <c r="G80">
        <v>4</v>
      </c>
      <c r="H80">
        <v>-13.8</v>
      </c>
      <c r="I80" t="s">
        <v>1767</v>
      </c>
      <c r="J80">
        <v>8.8999999999999996E-2</v>
      </c>
      <c r="K80" t="s">
        <v>492</v>
      </c>
      <c r="L80" t="s">
        <v>493</v>
      </c>
      <c r="M80" t="s">
        <v>1315</v>
      </c>
      <c r="N80" t="s">
        <v>1316</v>
      </c>
      <c r="O80">
        <v>14.887914561818254</v>
      </c>
      <c r="P80">
        <v>40.62913011115419</v>
      </c>
      <c r="Q80">
        <v>332.70575234237822</v>
      </c>
      <c r="R80">
        <v>-8.6150721985954615</v>
      </c>
      <c r="S80">
        <v>4.4454750458335486</v>
      </c>
      <c r="T80">
        <v>11.299039013555921</v>
      </c>
      <c r="W80">
        <v>1</v>
      </c>
    </row>
    <row r="81" spans="1:23">
      <c r="A81" s="32" t="s">
        <v>1541</v>
      </c>
      <c r="B81" t="s">
        <v>843</v>
      </c>
      <c r="C81" t="s">
        <v>814</v>
      </c>
      <c r="D81">
        <v>30.6</v>
      </c>
      <c r="E81">
        <v>16.100000000000001</v>
      </c>
      <c r="F81">
        <v>1.5</v>
      </c>
      <c r="G81">
        <v>15.1</v>
      </c>
      <c r="H81">
        <v>-5.5</v>
      </c>
      <c r="I81" t="s">
        <v>1843</v>
      </c>
      <c r="J81">
        <v>0.69</v>
      </c>
      <c r="K81" t="s">
        <v>492</v>
      </c>
      <c r="L81" t="s">
        <v>491</v>
      </c>
      <c r="M81" t="s">
        <v>1317</v>
      </c>
      <c r="N81">
        <v>-147.6</v>
      </c>
      <c r="O81">
        <v>16.14032217770141</v>
      </c>
      <c r="P81">
        <v>49.302198563931263</v>
      </c>
      <c r="Q81">
        <v>102.52724043860594</v>
      </c>
      <c r="R81">
        <v>2.6542374349272562</v>
      </c>
      <c r="S81">
        <v>-11.945611481922937</v>
      </c>
      <c r="T81">
        <v>10.524608779521529</v>
      </c>
      <c r="W81">
        <v>1</v>
      </c>
    </row>
    <row r="82" spans="1:23">
      <c r="A82" s="32" t="s">
        <v>1542</v>
      </c>
      <c r="B82" t="s">
        <v>844</v>
      </c>
      <c r="C82" t="s">
        <v>845</v>
      </c>
      <c r="D82">
        <v>59</v>
      </c>
      <c r="E82">
        <v>42.3</v>
      </c>
      <c r="F82">
        <v>25.2</v>
      </c>
      <c r="G82">
        <v>31.2</v>
      </c>
      <c r="H82">
        <v>-13.3</v>
      </c>
      <c r="I82" t="s">
        <v>1739</v>
      </c>
      <c r="J82">
        <v>0.11</v>
      </c>
      <c r="K82" t="s">
        <v>492</v>
      </c>
      <c r="L82" t="s">
        <v>491</v>
      </c>
      <c r="M82" t="s">
        <v>1318</v>
      </c>
      <c r="N82">
        <v>-129.5</v>
      </c>
      <c r="O82">
        <v>42.253638896549489</v>
      </c>
      <c r="P82">
        <v>2.9037182568594</v>
      </c>
      <c r="Q82">
        <v>169.21046226142792</v>
      </c>
      <c r="R82">
        <v>2.1026339064988537</v>
      </c>
      <c r="S82">
        <v>-0.40070096870493543</v>
      </c>
      <c r="T82">
        <v>42.199388258467913</v>
      </c>
      <c r="W82">
        <v>1</v>
      </c>
    </row>
    <row r="83" spans="1:23">
      <c r="A83" s="32" t="s">
        <v>1543</v>
      </c>
      <c r="B83" t="s">
        <v>745</v>
      </c>
      <c r="C83" t="s">
        <v>848</v>
      </c>
      <c r="D83">
        <v>25</v>
      </c>
      <c r="E83">
        <v>14.9</v>
      </c>
      <c r="F83">
        <v>-13.4</v>
      </c>
      <c r="G83">
        <v>6</v>
      </c>
      <c r="H83">
        <v>2.5</v>
      </c>
      <c r="I83" t="s">
        <v>1845</v>
      </c>
      <c r="J83">
        <v>6</v>
      </c>
      <c r="K83" t="s">
        <v>492</v>
      </c>
      <c r="L83" t="s">
        <v>491</v>
      </c>
      <c r="M83" t="s">
        <v>1274</v>
      </c>
      <c r="N83">
        <v>-66.2</v>
      </c>
      <c r="O83">
        <v>14.893287078412207</v>
      </c>
      <c r="P83">
        <v>48.400100121875916</v>
      </c>
      <c r="Q83">
        <v>117.93820312764149</v>
      </c>
      <c r="R83">
        <v>5.2179843799101864</v>
      </c>
      <c r="S83">
        <v>-9.8391877707134405</v>
      </c>
      <c r="T83">
        <v>9.888024222444864</v>
      </c>
      <c r="W83">
        <v>1</v>
      </c>
    </row>
    <row r="84" spans="1:23">
      <c r="A84" s="32" t="s">
        <v>1544</v>
      </c>
      <c r="B84" t="s">
        <v>333</v>
      </c>
      <c r="C84" t="s">
        <v>850</v>
      </c>
      <c r="D84">
        <v>24.4</v>
      </c>
      <c r="E84">
        <v>17.5</v>
      </c>
      <c r="F84">
        <v>3.8</v>
      </c>
      <c r="G84">
        <v>-5.8</v>
      </c>
      <c r="H84">
        <v>16.100000000000001</v>
      </c>
      <c r="I84" t="s">
        <v>1831</v>
      </c>
      <c r="J84">
        <v>0.14000000000000001</v>
      </c>
      <c r="K84" t="s">
        <v>492</v>
      </c>
      <c r="L84" t="s">
        <v>491</v>
      </c>
      <c r="M84" t="s">
        <v>1319</v>
      </c>
      <c r="N84">
        <v>-25.3</v>
      </c>
      <c r="O84">
        <v>17.529689101635544</v>
      </c>
      <c r="P84">
        <v>-17.733958095403882</v>
      </c>
      <c r="Q84">
        <v>137.31920996681896</v>
      </c>
      <c r="R84">
        <v>3.925291618879319</v>
      </c>
      <c r="S84">
        <v>-3.6197189072358267</v>
      </c>
      <c r="T84">
        <v>-16.696697899266049</v>
      </c>
      <c r="W84">
        <v>1</v>
      </c>
    </row>
    <row r="85" spans="1:23">
      <c r="A85" s="32" t="s">
        <v>1847</v>
      </c>
      <c r="B85" t="s">
        <v>851</v>
      </c>
      <c r="C85" t="s">
        <v>852</v>
      </c>
      <c r="D85">
        <v>29.2</v>
      </c>
      <c r="E85">
        <v>15.8</v>
      </c>
      <c r="F85">
        <v>0.2</v>
      </c>
      <c r="G85">
        <v>-15.7</v>
      </c>
      <c r="H85">
        <v>2.1</v>
      </c>
      <c r="I85" t="s">
        <v>1781</v>
      </c>
      <c r="J85">
        <v>0.16</v>
      </c>
      <c r="K85" t="s">
        <v>490</v>
      </c>
      <c r="L85" t="s">
        <v>493</v>
      </c>
      <c r="M85">
        <v>-19.2</v>
      </c>
      <c r="N85" t="s">
        <v>1320</v>
      </c>
      <c r="O85">
        <v>15.841085821369694</v>
      </c>
      <c r="P85">
        <v>11.653793844858189</v>
      </c>
      <c r="Q85">
        <v>6.5389564698671165</v>
      </c>
      <c r="R85">
        <v>-3.1790441101571982</v>
      </c>
      <c r="S85">
        <v>-0.36439604519820706</v>
      </c>
      <c r="T85">
        <v>15.514538151937321</v>
      </c>
      <c r="W85">
        <v>1</v>
      </c>
    </row>
    <row r="86" spans="1:23">
      <c r="A86" s="32" t="s">
        <v>1545</v>
      </c>
      <c r="B86" t="s">
        <v>855</v>
      </c>
      <c r="C86" t="s">
        <v>856</v>
      </c>
      <c r="D86">
        <v>31.5</v>
      </c>
      <c r="E86">
        <v>11.5</v>
      </c>
      <c r="F86">
        <v>4.4000000000000004</v>
      </c>
      <c r="G86">
        <v>-8.5</v>
      </c>
      <c r="H86">
        <v>6.4</v>
      </c>
      <c r="I86" t="s">
        <v>1850</v>
      </c>
      <c r="J86">
        <v>1.6</v>
      </c>
      <c r="K86" t="s">
        <v>490</v>
      </c>
      <c r="L86" t="s">
        <v>493</v>
      </c>
      <c r="M86">
        <v>-38.799999999999997</v>
      </c>
      <c r="N86" t="s">
        <v>1321</v>
      </c>
      <c r="O86">
        <v>11.513904637437292</v>
      </c>
      <c r="P86">
        <v>16.948657829520297</v>
      </c>
      <c r="Q86">
        <v>281.04852756325494</v>
      </c>
      <c r="R86">
        <v>-0.64323538879565145</v>
      </c>
      <c r="S86">
        <v>3.294260448760745</v>
      </c>
      <c r="T86">
        <v>11.013813886675749</v>
      </c>
      <c r="W86">
        <v>1</v>
      </c>
    </row>
    <row r="87" spans="1:23">
      <c r="A87" s="32" t="s">
        <v>1546</v>
      </c>
      <c r="B87" t="s">
        <v>857</v>
      </c>
      <c r="C87" t="s">
        <v>858</v>
      </c>
      <c r="D87">
        <v>33.299999999999997</v>
      </c>
      <c r="E87">
        <v>15.2</v>
      </c>
      <c r="F87">
        <v>7.3</v>
      </c>
      <c r="G87">
        <v>-12.2</v>
      </c>
      <c r="H87">
        <v>5.3</v>
      </c>
      <c r="I87" t="s">
        <v>1748</v>
      </c>
      <c r="J87">
        <v>0.11</v>
      </c>
      <c r="K87" t="s">
        <v>490</v>
      </c>
      <c r="L87" t="s">
        <v>493</v>
      </c>
      <c r="M87">
        <v>-23.6</v>
      </c>
      <c r="N87" t="s">
        <v>1322</v>
      </c>
      <c r="O87">
        <v>15.173002339682149</v>
      </c>
      <c r="P87">
        <v>11.474170045115724</v>
      </c>
      <c r="Q87">
        <v>283.65805842978705</v>
      </c>
      <c r="R87">
        <v>-0.71270342098130168</v>
      </c>
      <c r="S87">
        <v>2.932955900197908</v>
      </c>
      <c r="T87">
        <v>14.869762053281679</v>
      </c>
      <c r="W87">
        <v>1</v>
      </c>
    </row>
    <row r="88" spans="1:23">
      <c r="A88" s="32" t="s">
        <v>1547</v>
      </c>
      <c r="B88" t="s">
        <v>862</v>
      </c>
      <c r="C88" t="s">
        <v>863</v>
      </c>
      <c r="D88">
        <v>33.299999999999997</v>
      </c>
      <c r="E88">
        <v>11.4</v>
      </c>
      <c r="F88">
        <v>3.4</v>
      </c>
      <c r="G88">
        <v>-4.2</v>
      </c>
      <c r="H88">
        <v>10</v>
      </c>
      <c r="I88" t="s">
        <v>1811</v>
      </c>
      <c r="J88">
        <v>0.37</v>
      </c>
      <c r="K88" t="s">
        <v>490</v>
      </c>
      <c r="L88" t="s">
        <v>493</v>
      </c>
      <c r="M88">
        <v>-48.8</v>
      </c>
      <c r="N88" t="s">
        <v>1324</v>
      </c>
      <c r="O88">
        <v>11.366617790706258</v>
      </c>
      <c r="P88">
        <v>35.624503306558246</v>
      </c>
      <c r="Q88">
        <v>134.34348516404935</v>
      </c>
      <c r="R88">
        <v>4.6276078483620005</v>
      </c>
      <c r="S88">
        <v>-4.7348912930796168</v>
      </c>
      <c r="T88">
        <v>9.2393749812688757</v>
      </c>
      <c r="W88">
        <v>1</v>
      </c>
    </row>
    <row r="89" spans="1:23">
      <c r="A89" s="32" t="s">
        <v>1549</v>
      </c>
      <c r="B89" t="s">
        <v>864</v>
      </c>
      <c r="C89" t="s">
        <v>865</v>
      </c>
      <c r="D89">
        <v>30.6</v>
      </c>
      <c r="E89">
        <v>15.9</v>
      </c>
      <c r="F89">
        <v>-2.5</v>
      </c>
      <c r="G89">
        <v>5.9</v>
      </c>
      <c r="H89">
        <v>-14.6</v>
      </c>
      <c r="I89" t="s">
        <v>1853</v>
      </c>
      <c r="J89">
        <v>0.1</v>
      </c>
      <c r="K89" t="s">
        <v>492</v>
      </c>
      <c r="L89" t="s">
        <v>491</v>
      </c>
      <c r="M89" t="s">
        <v>1325</v>
      </c>
      <c r="N89">
        <v>-74.599999999999994</v>
      </c>
      <c r="O89">
        <v>15.944277970482075</v>
      </c>
      <c r="P89">
        <v>48.259205885856865</v>
      </c>
      <c r="Q89">
        <v>4.0654715427442625</v>
      </c>
      <c r="R89">
        <v>-11.867115195643812</v>
      </c>
      <c r="S89">
        <v>-0.84345741717671507</v>
      </c>
      <c r="T89">
        <v>10.615090980237959</v>
      </c>
      <c r="W89">
        <v>1</v>
      </c>
    </row>
    <row r="90" spans="1:23">
      <c r="A90" s="32" t="s">
        <v>1550</v>
      </c>
      <c r="B90" t="s">
        <v>813</v>
      </c>
      <c r="C90" t="s">
        <v>866</v>
      </c>
      <c r="D90">
        <v>41.5</v>
      </c>
      <c r="E90">
        <v>18.100000000000001</v>
      </c>
      <c r="F90">
        <v>6.2</v>
      </c>
      <c r="G90">
        <v>11.1</v>
      </c>
      <c r="H90">
        <v>-12.9</v>
      </c>
      <c r="I90" t="s">
        <v>1854</v>
      </c>
      <c r="J90">
        <v>0.22</v>
      </c>
      <c r="K90" t="s">
        <v>492</v>
      </c>
      <c r="L90" t="s">
        <v>493</v>
      </c>
      <c r="M90" t="s">
        <v>1305</v>
      </c>
      <c r="N90" t="s">
        <v>1326</v>
      </c>
      <c r="O90">
        <v>18.112426673419549</v>
      </c>
      <c r="P90">
        <v>74.155091642028623</v>
      </c>
      <c r="Q90">
        <v>24.138276230233771</v>
      </c>
      <c r="R90">
        <v>-15.900677953483047</v>
      </c>
      <c r="S90">
        <v>-7.125468682709907</v>
      </c>
      <c r="T90">
        <v>4.9453146180337706</v>
      </c>
      <c r="W90">
        <v>1</v>
      </c>
    </row>
    <row r="91" spans="1:23">
      <c r="A91" s="32" t="s">
        <v>1857</v>
      </c>
      <c r="B91" t="s">
        <v>869</v>
      </c>
      <c r="C91" t="s">
        <v>870</v>
      </c>
      <c r="D91">
        <v>28.7</v>
      </c>
      <c r="E91">
        <v>16.2</v>
      </c>
      <c r="F91">
        <v>10.199999999999999</v>
      </c>
      <c r="G91">
        <v>0.4</v>
      </c>
      <c r="H91">
        <v>12.6</v>
      </c>
      <c r="I91" t="s">
        <v>1691</v>
      </c>
      <c r="J91">
        <v>7.2999999999999995E-2</v>
      </c>
      <c r="K91" t="s">
        <v>490</v>
      </c>
      <c r="L91" t="s">
        <v>493</v>
      </c>
      <c r="M91">
        <v>-24</v>
      </c>
      <c r="N91" t="s">
        <v>1328</v>
      </c>
      <c r="O91">
        <v>16.216041440499588</v>
      </c>
      <c r="P91">
        <v>41.947232254341877</v>
      </c>
      <c r="Q91">
        <v>140.98881807684603</v>
      </c>
      <c r="R91">
        <v>8.4225783572772226</v>
      </c>
      <c r="S91">
        <v>-6.8231915612092333</v>
      </c>
      <c r="T91">
        <v>12.060855306924481</v>
      </c>
      <c r="W91">
        <v>1</v>
      </c>
    </row>
    <row r="92" spans="1:23">
      <c r="A92" s="32" t="s">
        <v>1551</v>
      </c>
      <c r="B92" t="s">
        <v>871</v>
      </c>
      <c r="C92" t="s">
        <v>872</v>
      </c>
      <c r="D92">
        <v>31.5</v>
      </c>
      <c r="E92">
        <v>14.4</v>
      </c>
      <c r="F92">
        <v>5.4</v>
      </c>
      <c r="G92">
        <v>-13.2</v>
      </c>
      <c r="H92">
        <v>1.7</v>
      </c>
      <c r="I92" t="s">
        <v>1829</v>
      </c>
      <c r="J92">
        <v>0.15</v>
      </c>
      <c r="K92" t="s">
        <v>492</v>
      </c>
      <c r="L92" t="s">
        <v>493</v>
      </c>
      <c r="M92" t="s">
        <v>1329</v>
      </c>
      <c r="N92" t="s">
        <v>1330</v>
      </c>
      <c r="O92">
        <v>14.362799170078233</v>
      </c>
      <c r="P92">
        <v>71.60158808444109</v>
      </c>
      <c r="Q92">
        <v>162.65832311850659</v>
      </c>
      <c r="R92">
        <v>13.009140957329787</v>
      </c>
      <c r="S92">
        <v>-4.0622793818272447</v>
      </c>
      <c r="T92">
        <v>4.5332259789586757</v>
      </c>
      <c r="W92">
        <v>1</v>
      </c>
    </row>
    <row r="93" spans="1:23">
      <c r="A93" s="32" t="s">
        <v>1552</v>
      </c>
      <c r="B93" t="s">
        <v>873</v>
      </c>
      <c r="C93" t="s">
        <v>874</v>
      </c>
      <c r="D93">
        <v>26</v>
      </c>
      <c r="E93">
        <v>20.8</v>
      </c>
      <c r="F93">
        <v>-16.600000000000001</v>
      </c>
      <c r="G93">
        <v>-12.6</v>
      </c>
      <c r="H93">
        <v>0.6</v>
      </c>
      <c r="I93" t="s">
        <v>1858</v>
      </c>
      <c r="J93">
        <v>4.2</v>
      </c>
      <c r="K93" t="s">
        <v>490</v>
      </c>
      <c r="L93" t="s">
        <v>493</v>
      </c>
      <c r="M93">
        <v>-15.5</v>
      </c>
      <c r="N93" t="s">
        <v>1331</v>
      </c>
      <c r="O93">
        <v>20.848980790436737</v>
      </c>
      <c r="P93">
        <v>18.154119383456564</v>
      </c>
      <c r="Q93">
        <v>41.416651599887246</v>
      </c>
      <c r="R93">
        <v>-4.8714748077868766</v>
      </c>
      <c r="S93">
        <v>-4.2972995937557847</v>
      </c>
      <c r="T93">
        <v>19.811157194838575</v>
      </c>
      <c r="W93">
        <v>1</v>
      </c>
    </row>
    <row r="94" spans="1:23">
      <c r="A94" s="32" t="s">
        <v>1553</v>
      </c>
      <c r="B94" t="s">
        <v>875</v>
      </c>
      <c r="C94" t="s">
        <v>876</v>
      </c>
      <c r="D94">
        <v>23.7</v>
      </c>
      <c r="E94">
        <v>16.3</v>
      </c>
      <c r="F94">
        <v>-2.4</v>
      </c>
      <c r="G94">
        <v>13.6</v>
      </c>
      <c r="H94">
        <v>8.6999999999999993</v>
      </c>
      <c r="I94" t="s">
        <v>1859</v>
      </c>
      <c r="J94">
        <v>1.4</v>
      </c>
      <c r="K94" t="s">
        <v>492</v>
      </c>
      <c r="L94" t="s">
        <v>491</v>
      </c>
      <c r="M94" t="s">
        <v>1332</v>
      </c>
      <c r="N94">
        <v>-83.8</v>
      </c>
      <c r="O94">
        <v>16.322070947033652</v>
      </c>
      <c r="P94">
        <v>54.830825313674048</v>
      </c>
      <c r="Q94">
        <v>176.05836381855315</v>
      </c>
      <c r="R94">
        <v>13.310996289955902</v>
      </c>
      <c r="S94">
        <v>-0.91717107535560305</v>
      </c>
      <c r="T94">
        <v>9.4013921834647007</v>
      </c>
      <c r="W94">
        <v>1</v>
      </c>
    </row>
    <row r="95" spans="1:23">
      <c r="A95" s="32" t="s">
        <v>1861</v>
      </c>
      <c r="B95" t="s">
        <v>877</v>
      </c>
      <c r="C95" t="s">
        <v>878</v>
      </c>
      <c r="D95">
        <v>42.5</v>
      </c>
      <c r="E95">
        <v>11.6</v>
      </c>
      <c r="F95">
        <v>-8.6</v>
      </c>
      <c r="G95">
        <v>-5.9</v>
      </c>
      <c r="H95">
        <v>5</v>
      </c>
      <c r="I95" t="s">
        <v>1795</v>
      </c>
      <c r="J95">
        <v>0.12</v>
      </c>
      <c r="K95" t="s">
        <v>492</v>
      </c>
      <c r="L95" t="s">
        <v>493</v>
      </c>
      <c r="M95" t="s">
        <v>1333</v>
      </c>
      <c r="N95" t="s">
        <v>1334</v>
      </c>
      <c r="O95">
        <v>11.565898149300814</v>
      </c>
      <c r="P95">
        <v>51.394253645964866</v>
      </c>
      <c r="Q95">
        <v>147.25710705560266</v>
      </c>
      <c r="R95">
        <v>7.6021377723674899</v>
      </c>
      <c r="S95">
        <v>-4.888526310117741</v>
      </c>
      <c r="T95">
        <v>7.216634382122324</v>
      </c>
      <c r="W95">
        <v>1</v>
      </c>
    </row>
    <row r="96" spans="1:23">
      <c r="A96" s="32" t="s">
        <v>1554</v>
      </c>
      <c r="B96" t="s">
        <v>879</v>
      </c>
      <c r="C96" t="s">
        <v>880</v>
      </c>
      <c r="D96">
        <v>31.8</v>
      </c>
      <c r="E96">
        <v>16.5</v>
      </c>
      <c r="F96">
        <v>9.9</v>
      </c>
      <c r="G96">
        <v>7.6</v>
      </c>
      <c r="H96">
        <v>10.8</v>
      </c>
      <c r="I96" t="s">
        <v>1862</v>
      </c>
      <c r="J96">
        <v>0.27</v>
      </c>
      <c r="K96" t="s">
        <v>490</v>
      </c>
      <c r="L96" t="s">
        <v>491</v>
      </c>
      <c r="M96">
        <v>-47.5</v>
      </c>
      <c r="N96">
        <v>-174.4</v>
      </c>
      <c r="O96">
        <v>16.504847772699996</v>
      </c>
      <c r="P96">
        <v>23.637879991571353</v>
      </c>
      <c r="Q96">
        <v>85.539910337888188</v>
      </c>
      <c r="R96">
        <v>-0.51462298634859138</v>
      </c>
      <c r="S96">
        <v>-6.5976575313246304</v>
      </c>
      <c r="T96">
        <v>15.120055498617624</v>
      </c>
      <c r="W96">
        <v>1</v>
      </c>
    </row>
    <row r="97" spans="1:23">
      <c r="A97" s="32" t="s">
        <v>1555</v>
      </c>
      <c r="B97" t="s">
        <v>881</v>
      </c>
      <c r="C97" t="s">
        <v>882</v>
      </c>
      <c r="D97">
        <v>26</v>
      </c>
      <c r="E97">
        <v>13.6</v>
      </c>
      <c r="F97">
        <v>6.3</v>
      </c>
      <c r="G97">
        <v>-3</v>
      </c>
      <c r="H97">
        <v>-31.2</v>
      </c>
      <c r="I97" t="s">
        <v>1863</v>
      </c>
      <c r="J97">
        <v>49</v>
      </c>
      <c r="K97" t="s">
        <v>492</v>
      </c>
      <c r="L97" t="s">
        <v>493</v>
      </c>
      <c r="M97" t="s">
        <v>1335</v>
      </c>
      <c r="N97" t="s">
        <v>1336</v>
      </c>
      <c r="O97">
        <v>31.970767898190996</v>
      </c>
      <c r="P97">
        <v>21.413989203354834</v>
      </c>
      <c r="Q97">
        <v>349.43380547002045</v>
      </c>
      <c r="R97">
        <v>-11.474733419083</v>
      </c>
      <c r="S97">
        <v>2.1404313615635795</v>
      </c>
      <c r="T97">
        <v>29.763720307572683</v>
      </c>
      <c r="W97">
        <v>1</v>
      </c>
    </row>
    <row r="98" spans="1:23">
      <c r="A98" s="32" t="s">
        <v>1556</v>
      </c>
      <c r="B98" t="s">
        <v>883</v>
      </c>
      <c r="C98" t="s">
        <v>884</v>
      </c>
      <c r="D98">
        <v>27.4</v>
      </c>
      <c r="E98">
        <v>17.399999999999999</v>
      </c>
      <c r="F98">
        <v>-10.1</v>
      </c>
      <c r="G98">
        <v>13.9</v>
      </c>
      <c r="H98">
        <v>3</v>
      </c>
      <c r="I98" t="s">
        <v>1864</v>
      </c>
      <c r="J98">
        <v>1.1000000000000001</v>
      </c>
      <c r="K98" t="s">
        <v>492</v>
      </c>
      <c r="L98" t="s">
        <v>491</v>
      </c>
      <c r="M98" t="s">
        <v>1331</v>
      </c>
      <c r="N98">
        <v>-6.7</v>
      </c>
      <c r="O98">
        <v>17.441903565838221</v>
      </c>
      <c r="P98">
        <v>57.960594710265973</v>
      </c>
      <c r="Q98">
        <v>238.65037110912414</v>
      </c>
      <c r="R98">
        <v>7.692140626459917</v>
      </c>
      <c r="S98">
        <v>12.626697583920638</v>
      </c>
      <c r="T98">
        <v>9.2529714528348972</v>
      </c>
      <c r="W98">
        <v>1</v>
      </c>
    </row>
    <row r="99" spans="1:23">
      <c r="A99" s="32" t="s">
        <v>1557</v>
      </c>
      <c r="B99" t="s">
        <v>885</v>
      </c>
      <c r="C99" t="s">
        <v>886</v>
      </c>
      <c r="D99">
        <v>32.5</v>
      </c>
      <c r="E99">
        <v>19.100000000000001</v>
      </c>
      <c r="F99">
        <v>7.6</v>
      </c>
      <c r="G99">
        <v>17.3</v>
      </c>
      <c r="H99">
        <v>-2.7</v>
      </c>
      <c r="I99" t="s">
        <v>1865</v>
      </c>
      <c r="J99">
        <v>0.61</v>
      </c>
      <c r="K99" t="s">
        <v>492</v>
      </c>
      <c r="L99" t="s">
        <v>491</v>
      </c>
      <c r="M99" t="s">
        <v>1337</v>
      </c>
      <c r="N99">
        <v>-172.9</v>
      </c>
      <c r="O99">
        <v>19.087692369692046</v>
      </c>
      <c r="P99">
        <v>63.392659717572322</v>
      </c>
      <c r="Q99">
        <v>108.03248960845218</v>
      </c>
      <c r="R99">
        <v>5.2829629533419586</v>
      </c>
      <c r="S99">
        <v>-16.227971301356295</v>
      </c>
      <c r="T99">
        <v>8.5488741876327143</v>
      </c>
      <c r="W99">
        <v>1</v>
      </c>
    </row>
    <row r="100" spans="1:23">
      <c r="A100" s="32" t="s">
        <v>1871</v>
      </c>
      <c r="B100" t="s">
        <v>893</v>
      </c>
      <c r="C100" t="s">
        <v>821</v>
      </c>
      <c r="D100">
        <v>31.5</v>
      </c>
      <c r="E100">
        <v>14.7</v>
      </c>
      <c r="F100">
        <v>-13.2</v>
      </c>
      <c r="G100">
        <v>-6.5</v>
      </c>
      <c r="H100">
        <v>-0.4</v>
      </c>
      <c r="I100" t="s">
        <v>1764</v>
      </c>
      <c r="J100">
        <v>0.13</v>
      </c>
      <c r="K100" t="s">
        <v>490</v>
      </c>
      <c r="L100" t="s">
        <v>491</v>
      </c>
      <c r="M100">
        <v>-39.799999999999997</v>
      </c>
      <c r="N100">
        <v>-31.7</v>
      </c>
      <c r="O100">
        <v>14.719035294474974</v>
      </c>
      <c r="P100">
        <v>67.012623027777707</v>
      </c>
      <c r="Q100">
        <v>66.929369098739187</v>
      </c>
      <c r="R100">
        <v>-5.3098609103361722</v>
      </c>
      <c r="S100">
        <v>-12.466498005286683</v>
      </c>
      <c r="T100">
        <v>5.7482001180427842</v>
      </c>
      <c r="W100">
        <v>1</v>
      </c>
    </row>
    <row r="101" spans="1:23">
      <c r="A101" s="32" t="s">
        <v>1558</v>
      </c>
      <c r="B101" t="s">
        <v>655</v>
      </c>
      <c r="C101" t="s">
        <v>656</v>
      </c>
      <c r="D101">
        <v>33</v>
      </c>
      <c r="E101">
        <v>16.5</v>
      </c>
      <c r="F101">
        <v>-16.2</v>
      </c>
      <c r="G101">
        <v>2.8</v>
      </c>
      <c r="H101">
        <v>0.6</v>
      </c>
      <c r="I101" t="s">
        <v>1872</v>
      </c>
      <c r="J101">
        <v>1.9</v>
      </c>
      <c r="K101" t="s">
        <v>490</v>
      </c>
      <c r="L101" t="s">
        <v>493</v>
      </c>
      <c r="M101">
        <v>-23.5</v>
      </c>
      <c r="N101" t="s">
        <v>1338</v>
      </c>
      <c r="O101">
        <v>16.451139778143034</v>
      </c>
      <c r="P101">
        <v>67.764167219019583</v>
      </c>
      <c r="Q101">
        <v>277.74680152795764</v>
      </c>
      <c r="R101">
        <v>-2.0526320547766961</v>
      </c>
      <c r="S101">
        <v>15.088758903629362</v>
      </c>
      <c r="T101">
        <v>6.2254362414090174</v>
      </c>
      <c r="W101">
        <v>1</v>
      </c>
    </row>
    <row r="102" spans="1:23">
      <c r="A102" s="32" t="s">
        <v>1873</v>
      </c>
      <c r="B102" t="s">
        <v>569</v>
      </c>
      <c r="C102" t="s">
        <v>657</v>
      </c>
      <c r="D102">
        <v>40.700000000000003</v>
      </c>
      <c r="E102">
        <v>12.5</v>
      </c>
      <c r="F102">
        <v>-11</v>
      </c>
      <c r="G102">
        <v>2.5</v>
      </c>
      <c r="H102">
        <v>-5.5</v>
      </c>
      <c r="I102" t="s">
        <v>1874</v>
      </c>
      <c r="J102">
        <v>0.17</v>
      </c>
      <c r="K102" t="s">
        <v>490</v>
      </c>
      <c r="L102" t="s">
        <v>493</v>
      </c>
      <c r="M102">
        <v>-34.299999999999997</v>
      </c>
      <c r="N102" t="s">
        <v>1339</v>
      </c>
      <c r="O102">
        <v>12.549900398011133</v>
      </c>
      <c r="P102">
        <v>81.386625770953117</v>
      </c>
      <c r="Q102">
        <v>309.78339401472704</v>
      </c>
      <c r="R102">
        <v>-7.9399455272479393</v>
      </c>
      <c r="S102">
        <v>9.5354368716418154</v>
      </c>
      <c r="T102">
        <v>1.8795501300229254</v>
      </c>
      <c r="W102">
        <v>1</v>
      </c>
    </row>
    <row r="103" spans="1:23">
      <c r="A103" s="27" t="s">
        <v>1875</v>
      </c>
      <c r="B103" s="18" t="s">
        <v>658</v>
      </c>
      <c r="C103" s="18" t="s">
        <v>659</v>
      </c>
      <c r="D103" s="18"/>
      <c r="E103" s="18">
        <v>11.1</v>
      </c>
      <c r="F103" s="18">
        <v>-5.6</v>
      </c>
      <c r="G103" s="18">
        <v>-7.9</v>
      </c>
      <c r="H103" s="18">
        <v>5.5</v>
      </c>
      <c r="I103" s="18" t="s">
        <v>1805</v>
      </c>
      <c r="J103" s="18">
        <v>0.26</v>
      </c>
      <c r="K103" s="18" t="s">
        <v>490</v>
      </c>
      <c r="L103" s="18" t="s">
        <v>493</v>
      </c>
      <c r="M103" s="18">
        <v>-67.3</v>
      </c>
      <c r="N103" s="18" t="s">
        <v>1340</v>
      </c>
      <c r="O103">
        <v>11.136426715962351</v>
      </c>
      <c r="P103">
        <v>39.64011325140082</v>
      </c>
      <c r="Q103">
        <v>331.58879299478713</v>
      </c>
      <c r="R103">
        <v>-6.2489176842678678</v>
      </c>
      <c r="S103">
        <v>3.3803569779373839</v>
      </c>
      <c r="T103">
        <v>8.5757923527190378</v>
      </c>
      <c r="W103">
        <v>1</v>
      </c>
    </row>
    <row r="104" spans="1:23">
      <c r="A104" s="28" t="s">
        <v>1879</v>
      </c>
      <c r="B104" s="16" t="s">
        <v>663</v>
      </c>
      <c r="C104" s="16" t="s">
        <v>664</v>
      </c>
      <c r="D104" s="16">
        <v>33</v>
      </c>
      <c r="E104" s="5">
        <v>16.100000000000001</v>
      </c>
      <c r="F104" s="5">
        <v>9.8000000000000007</v>
      </c>
      <c r="G104" s="5">
        <v>-9.6</v>
      </c>
      <c r="H104" s="5">
        <v>-8.4</v>
      </c>
      <c r="I104" s="17" t="s">
        <v>1746</v>
      </c>
      <c r="J104" s="5">
        <v>8.5999999999999993E-2</v>
      </c>
      <c r="K104" s="5" t="s">
        <v>490</v>
      </c>
      <c r="L104" s="5" t="s">
        <v>493</v>
      </c>
      <c r="M104" s="6">
        <v>-1.7</v>
      </c>
      <c r="N104" s="6" t="s">
        <v>1342</v>
      </c>
      <c r="O104">
        <v>16.086018774078315</v>
      </c>
      <c r="P104">
        <v>33.635033180667001</v>
      </c>
      <c r="Q104">
        <v>351.03426767375925</v>
      </c>
      <c r="R104">
        <v>-8.8011920186975257</v>
      </c>
      <c r="S104">
        <v>1.3885764865059702</v>
      </c>
      <c r="T104">
        <v>13.392941215100503</v>
      </c>
      <c r="W104">
        <v>1</v>
      </c>
    </row>
    <row r="105" spans="1:23">
      <c r="A105" s="28" t="s">
        <v>1559</v>
      </c>
      <c r="B105" s="16" t="s">
        <v>669</v>
      </c>
      <c r="C105" s="16" t="s">
        <v>670</v>
      </c>
      <c r="D105" s="16">
        <v>43.3</v>
      </c>
      <c r="E105" s="5">
        <v>24.4</v>
      </c>
      <c r="F105" s="5">
        <v>20.399999999999999</v>
      </c>
      <c r="G105" s="5">
        <v>12.9</v>
      </c>
      <c r="H105" s="5">
        <v>-3.8</v>
      </c>
      <c r="I105" s="17" t="s">
        <v>1883</v>
      </c>
      <c r="J105" s="5">
        <v>2.1</v>
      </c>
      <c r="K105" s="5" t="s">
        <v>492</v>
      </c>
      <c r="L105" s="5" t="s">
        <v>491</v>
      </c>
      <c r="M105" s="6" t="s">
        <v>1343</v>
      </c>
      <c r="N105" s="6">
        <v>-69</v>
      </c>
      <c r="O105">
        <v>24.433788081261572</v>
      </c>
      <c r="P105">
        <v>78.733415965732974</v>
      </c>
      <c r="Q105">
        <v>261.00139995066115</v>
      </c>
      <c r="R105">
        <v>3.7480481128415715</v>
      </c>
      <c r="S105">
        <v>23.667987249840184</v>
      </c>
      <c r="T105">
        <v>4.7737317567315376</v>
      </c>
      <c r="W105">
        <v>1</v>
      </c>
    </row>
    <row r="106" spans="1:23">
      <c r="A106" s="28" t="s">
        <v>1560</v>
      </c>
      <c r="B106" s="16" t="s">
        <v>284</v>
      </c>
      <c r="C106" s="16" t="s">
        <v>673</v>
      </c>
      <c r="D106" s="16">
        <v>63</v>
      </c>
      <c r="E106" s="5">
        <v>14.1</v>
      </c>
      <c r="F106" s="5">
        <v>-10</v>
      </c>
      <c r="G106" s="5">
        <v>-1</v>
      </c>
      <c r="H106" s="5">
        <v>-9.9</v>
      </c>
      <c r="I106" s="17" t="s">
        <v>1853</v>
      </c>
      <c r="J106" s="5">
        <v>0.1</v>
      </c>
      <c r="K106" s="5" t="s">
        <v>492</v>
      </c>
      <c r="L106" s="5" t="s">
        <v>493</v>
      </c>
      <c r="M106" s="6" t="s">
        <v>1344</v>
      </c>
      <c r="N106" s="6" t="s">
        <v>1345</v>
      </c>
      <c r="O106">
        <v>14.107090415815728</v>
      </c>
      <c r="P106">
        <v>13.522093784892316</v>
      </c>
      <c r="Q106">
        <v>340.18029683468819</v>
      </c>
      <c r="R106">
        <v>-3.103133503513555</v>
      </c>
      <c r="S106">
        <v>1.1184023922193265</v>
      </c>
      <c r="T106">
        <v>13.716039462922588</v>
      </c>
      <c r="W106">
        <v>1</v>
      </c>
    </row>
    <row r="107" spans="1:23">
      <c r="A107" s="28" t="s">
        <v>1886</v>
      </c>
      <c r="B107" s="16" t="s">
        <v>276</v>
      </c>
      <c r="C107" s="16" t="s">
        <v>674</v>
      </c>
      <c r="D107" s="16">
        <v>27.2</v>
      </c>
      <c r="E107" s="5">
        <v>14.4</v>
      </c>
      <c r="F107" s="5">
        <v>-8.9</v>
      </c>
      <c r="G107" s="5">
        <v>-4.3</v>
      </c>
      <c r="H107" s="5">
        <v>-10.5</v>
      </c>
      <c r="I107" s="17" t="s">
        <v>1887</v>
      </c>
      <c r="J107" s="5">
        <v>2.8</v>
      </c>
      <c r="K107" s="5" t="s">
        <v>492</v>
      </c>
      <c r="L107" s="5" t="s">
        <v>493</v>
      </c>
      <c r="M107" s="6" t="s">
        <v>1346</v>
      </c>
      <c r="N107" s="6" t="s">
        <v>1347</v>
      </c>
      <c r="O107">
        <v>14.420471559557267</v>
      </c>
      <c r="P107">
        <v>9.9823419787225376</v>
      </c>
      <c r="Q107">
        <v>237.48137042209657</v>
      </c>
      <c r="R107">
        <v>1.3437795622372199</v>
      </c>
      <c r="S107">
        <v>2.1077986941353699</v>
      </c>
      <c r="T107">
        <v>14.202163256106964</v>
      </c>
      <c r="W107">
        <v>1</v>
      </c>
    </row>
    <row r="108" spans="1:23">
      <c r="A108" s="28" t="s">
        <v>1561</v>
      </c>
      <c r="B108" s="16" t="s">
        <v>675</v>
      </c>
      <c r="C108" s="16" t="s">
        <v>676</v>
      </c>
      <c r="D108" s="16">
        <v>28.7</v>
      </c>
      <c r="E108" s="5">
        <v>16.899999999999999</v>
      </c>
      <c r="F108" s="5">
        <v>0.9</v>
      </c>
      <c r="G108" s="5">
        <v>-16.399999999999999</v>
      </c>
      <c r="H108" s="5">
        <v>3.9</v>
      </c>
      <c r="I108" s="17" t="s">
        <v>1888</v>
      </c>
      <c r="J108" s="5">
        <v>0.98</v>
      </c>
      <c r="K108" s="5" t="s">
        <v>490</v>
      </c>
      <c r="L108" s="5" t="s">
        <v>493</v>
      </c>
      <c r="M108" s="6">
        <v>-21.2</v>
      </c>
      <c r="N108" s="6" t="s">
        <v>1348</v>
      </c>
      <c r="O108">
        <v>16.881350656863923</v>
      </c>
      <c r="P108">
        <v>66.662052447515421</v>
      </c>
      <c r="Q108">
        <v>95.884538737117381</v>
      </c>
      <c r="R108">
        <v>1.5891431789723209</v>
      </c>
      <c r="S108">
        <v>-15.418511606399088</v>
      </c>
      <c r="T108">
        <v>6.6876097224690314</v>
      </c>
      <c r="W108">
        <v>1</v>
      </c>
    </row>
    <row r="109" spans="1:23">
      <c r="A109" s="32" t="s">
        <v>1893</v>
      </c>
      <c r="B109" t="s">
        <v>171</v>
      </c>
      <c r="C109" t="s">
        <v>681</v>
      </c>
      <c r="D109">
        <v>39</v>
      </c>
      <c r="E109">
        <v>11.5</v>
      </c>
      <c r="F109">
        <v>1.3</v>
      </c>
      <c r="G109">
        <v>-2.1</v>
      </c>
      <c r="H109">
        <v>-11.2</v>
      </c>
      <c r="I109" t="s">
        <v>1764</v>
      </c>
      <c r="J109">
        <v>0.13</v>
      </c>
      <c r="K109" t="s">
        <v>492</v>
      </c>
      <c r="L109" t="s">
        <v>491</v>
      </c>
      <c r="M109" t="s">
        <v>1349</v>
      </c>
      <c r="N109">
        <v>-7.5</v>
      </c>
      <c r="O109">
        <v>11.469088891450793</v>
      </c>
      <c r="P109">
        <v>51.68999764175301</v>
      </c>
      <c r="Q109">
        <v>12.268713430113166</v>
      </c>
      <c r="R109">
        <v>-8.7938977271551764</v>
      </c>
      <c r="S109">
        <v>-1.9123501590047824</v>
      </c>
      <c r="T109">
        <v>7.1098719843390565</v>
      </c>
      <c r="W109">
        <v>1</v>
      </c>
    </row>
    <row r="110" spans="1:23">
      <c r="A110" s="32" t="s">
        <v>1562</v>
      </c>
      <c r="B110" t="s">
        <v>682</v>
      </c>
      <c r="C110" t="s">
        <v>683</v>
      </c>
      <c r="D110">
        <v>34</v>
      </c>
      <c r="E110">
        <v>13.1</v>
      </c>
      <c r="F110">
        <v>8.6999999999999993</v>
      </c>
      <c r="G110">
        <v>-9.5</v>
      </c>
      <c r="H110">
        <v>2.5</v>
      </c>
      <c r="I110" t="s">
        <v>1750</v>
      </c>
      <c r="J110">
        <v>0.1</v>
      </c>
      <c r="K110" t="s">
        <v>490</v>
      </c>
      <c r="L110" t="s">
        <v>491</v>
      </c>
      <c r="M110">
        <v>-45.5</v>
      </c>
      <c r="N110">
        <v>-1.4</v>
      </c>
      <c r="O110">
        <v>13.122118731363468</v>
      </c>
      <c r="P110">
        <v>-70.057512748279592</v>
      </c>
      <c r="Q110">
        <v>131.1762092094433</v>
      </c>
      <c r="R110">
        <v>8.1212492185116059</v>
      </c>
      <c r="S110">
        <v>-9.2846042029993932</v>
      </c>
      <c r="T110">
        <v>-4.475649218210763</v>
      </c>
      <c r="W110">
        <v>1</v>
      </c>
    </row>
    <row r="111" spans="1:23">
      <c r="A111" s="32" t="s">
        <v>1563</v>
      </c>
      <c r="B111" t="s">
        <v>684</v>
      </c>
      <c r="C111" t="s">
        <v>685</v>
      </c>
      <c r="D111">
        <v>28.2</v>
      </c>
      <c r="E111">
        <v>14.6</v>
      </c>
      <c r="F111">
        <v>7.1</v>
      </c>
      <c r="G111">
        <v>-4.5999999999999996</v>
      </c>
      <c r="H111">
        <v>11.9</v>
      </c>
      <c r="I111" t="s">
        <v>1795</v>
      </c>
      <c r="J111">
        <v>0.12</v>
      </c>
      <c r="K111" t="s">
        <v>490</v>
      </c>
      <c r="L111" t="s">
        <v>493</v>
      </c>
      <c r="M111">
        <v>-59</v>
      </c>
      <c r="N111" t="s">
        <v>1350</v>
      </c>
      <c r="O111">
        <v>14.600684915441468</v>
      </c>
      <c r="P111">
        <v>50.182810483491323</v>
      </c>
      <c r="Q111">
        <v>132.28244122988838</v>
      </c>
      <c r="R111">
        <v>7.5450649904453808</v>
      </c>
      <c r="S111">
        <v>-8.2970247874116794</v>
      </c>
      <c r="T111">
        <v>9.3494050060435203</v>
      </c>
      <c r="W111">
        <v>1</v>
      </c>
    </row>
    <row r="112" spans="1:23">
      <c r="A112" s="32" t="s">
        <v>1564</v>
      </c>
      <c r="B112" t="s">
        <v>686</v>
      </c>
      <c r="C112" t="s">
        <v>687</v>
      </c>
      <c r="D112">
        <v>30</v>
      </c>
      <c r="E112">
        <v>20.9</v>
      </c>
      <c r="F112">
        <v>-9.1</v>
      </c>
      <c r="G112">
        <v>-2.5</v>
      </c>
      <c r="H112">
        <v>18.600000000000001</v>
      </c>
      <c r="I112" t="s">
        <v>1894</v>
      </c>
      <c r="J112">
        <v>0.23</v>
      </c>
      <c r="K112" t="s">
        <v>492</v>
      </c>
      <c r="L112" t="s">
        <v>493</v>
      </c>
      <c r="M112" t="s">
        <v>1351</v>
      </c>
      <c r="N112" t="s">
        <v>1296</v>
      </c>
      <c r="O112">
        <v>20.85713307240475</v>
      </c>
      <c r="P112">
        <v>71.169084140316585</v>
      </c>
      <c r="Q112">
        <v>174.40783757921108</v>
      </c>
      <c r="R112">
        <v>19.646808460301195</v>
      </c>
      <c r="S112">
        <v>-1.9236730933705193</v>
      </c>
      <c r="T112">
        <v>6.7321912594696638</v>
      </c>
      <c r="W112">
        <v>1</v>
      </c>
    </row>
    <row r="113" spans="1:23">
      <c r="A113" s="32" t="s">
        <v>1565</v>
      </c>
      <c r="B113" t="s">
        <v>688</v>
      </c>
      <c r="C113" t="s">
        <v>689</v>
      </c>
      <c r="D113">
        <v>31.5</v>
      </c>
      <c r="E113">
        <v>10.9</v>
      </c>
      <c r="F113">
        <v>-5.9</v>
      </c>
      <c r="G113">
        <v>-9.1</v>
      </c>
      <c r="H113">
        <v>1.4</v>
      </c>
      <c r="I113" t="s">
        <v>1895</v>
      </c>
      <c r="J113">
        <v>1.3</v>
      </c>
      <c r="K113" t="s">
        <v>490</v>
      </c>
      <c r="L113" t="s">
        <v>493</v>
      </c>
      <c r="M113">
        <v>-22.2</v>
      </c>
      <c r="N113" t="s">
        <v>1352</v>
      </c>
      <c r="O113">
        <v>10.935264057168441</v>
      </c>
      <c r="P113">
        <v>21.095447763853223</v>
      </c>
      <c r="Q113">
        <v>312.35037410474769</v>
      </c>
      <c r="R113">
        <v>-2.6514343903088582</v>
      </c>
      <c r="S113">
        <v>2.9087467283372566</v>
      </c>
      <c r="T113">
        <v>10.202405997816143</v>
      </c>
      <c r="W113">
        <v>1</v>
      </c>
    </row>
    <row r="114" spans="1:23">
      <c r="A114" s="32" t="s">
        <v>1898</v>
      </c>
      <c r="B114" t="s">
        <v>692</v>
      </c>
      <c r="C114" t="s">
        <v>693</v>
      </c>
      <c r="D114">
        <v>31.5</v>
      </c>
      <c r="E114">
        <v>13.1</v>
      </c>
      <c r="F114">
        <v>-0.9</v>
      </c>
      <c r="G114">
        <v>13.1</v>
      </c>
      <c r="H114">
        <v>-0.4</v>
      </c>
      <c r="I114" t="s">
        <v>1899</v>
      </c>
      <c r="J114">
        <v>0.22</v>
      </c>
      <c r="K114" t="s">
        <v>490</v>
      </c>
      <c r="L114" t="s">
        <v>491</v>
      </c>
      <c r="M114">
        <v>-13.5</v>
      </c>
      <c r="N114">
        <v>-37.1</v>
      </c>
      <c r="O114">
        <v>13.136970731489052</v>
      </c>
      <c r="P114">
        <v>50.882377500429214</v>
      </c>
      <c r="Q114">
        <v>283.62638210879538</v>
      </c>
      <c r="R114">
        <v>-2.4012120286414786</v>
      </c>
      <c r="S114">
        <v>9.9054622787992699</v>
      </c>
      <c r="T114">
        <v>8.2883048831948898</v>
      </c>
      <c r="W114">
        <v>1</v>
      </c>
    </row>
    <row r="115" spans="1:23">
      <c r="A115" s="32" t="s">
        <v>1567</v>
      </c>
      <c r="B115" t="s">
        <v>537</v>
      </c>
      <c r="C115" t="s">
        <v>538</v>
      </c>
      <c r="D115">
        <v>37</v>
      </c>
      <c r="E115">
        <v>16.5</v>
      </c>
      <c r="F115">
        <v>8.1</v>
      </c>
      <c r="G115">
        <v>-8.4</v>
      </c>
      <c r="H115">
        <v>-11.7</v>
      </c>
      <c r="I115" t="s">
        <v>1904</v>
      </c>
      <c r="J115">
        <v>0.53</v>
      </c>
      <c r="K115" t="s">
        <v>490</v>
      </c>
      <c r="L115" t="s">
        <v>493</v>
      </c>
      <c r="M115">
        <v>-19.399999999999999</v>
      </c>
      <c r="N115" t="s">
        <v>1353</v>
      </c>
      <c r="O115">
        <v>16.524527224704492</v>
      </c>
      <c r="P115">
        <v>69.90155590610938</v>
      </c>
      <c r="Q115">
        <v>21.844780794067418</v>
      </c>
      <c r="R115">
        <v>-14.403959860237999</v>
      </c>
      <c r="S115">
        <v>-5.7742357180522106</v>
      </c>
      <c r="T115">
        <v>5.6783925733452607</v>
      </c>
      <c r="W115">
        <v>1</v>
      </c>
    </row>
    <row r="116" spans="1:23">
      <c r="A116" s="32" t="s">
        <v>1906</v>
      </c>
      <c r="B116" t="s">
        <v>408</v>
      </c>
      <c r="C116" t="s">
        <v>540</v>
      </c>
      <c r="D116">
        <v>43.6</v>
      </c>
      <c r="E116">
        <v>23.7</v>
      </c>
      <c r="F116">
        <v>18.600000000000001</v>
      </c>
      <c r="G116">
        <v>-12.1</v>
      </c>
      <c r="H116">
        <v>8.4</v>
      </c>
      <c r="I116" t="s">
        <v>1907</v>
      </c>
      <c r="J116">
        <v>0.56000000000000005</v>
      </c>
      <c r="K116" t="s">
        <v>490</v>
      </c>
      <c r="L116" t="s">
        <v>493</v>
      </c>
      <c r="M116">
        <v>-52</v>
      </c>
      <c r="N116" t="s">
        <v>1355</v>
      </c>
      <c r="O116">
        <v>23.72614591542419</v>
      </c>
      <c r="P116">
        <v>73.652969886432757</v>
      </c>
      <c r="Q116">
        <v>102.93587098826515</v>
      </c>
      <c r="R116">
        <v>5.0966298163818555</v>
      </c>
      <c r="S116">
        <v>-22.189208169443596</v>
      </c>
      <c r="T116">
        <v>6.6778293874480799</v>
      </c>
      <c r="W116">
        <v>1</v>
      </c>
    </row>
    <row r="117" spans="1:23">
      <c r="A117" s="32" t="s">
        <v>1568</v>
      </c>
      <c r="B117" t="s">
        <v>541</v>
      </c>
      <c r="C117" t="s">
        <v>542</v>
      </c>
      <c r="D117">
        <v>26</v>
      </c>
      <c r="E117">
        <v>21</v>
      </c>
      <c r="F117">
        <v>0.8</v>
      </c>
      <c r="G117">
        <v>2.2000000000000002</v>
      </c>
      <c r="H117">
        <v>-20.9</v>
      </c>
      <c r="I117" t="s">
        <v>1772</v>
      </c>
      <c r="J117">
        <v>9.8000000000000004E-2</v>
      </c>
      <c r="K117" t="s">
        <v>492</v>
      </c>
      <c r="L117" t="s">
        <v>493</v>
      </c>
      <c r="M117" t="s">
        <v>1356</v>
      </c>
      <c r="N117" t="s">
        <v>1357</v>
      </c>
      <c r="O117">
        <v>21.030691857378347</v>
      </c>
      <c r="P117">
        <v>40.334721024979807</v>
      </c>
      <c r="Q117">
        <v>357.03292922897867</v>
      </c>
      <c r="R117">
        <v>-13.593906099220675</v>
      </c>
      <c r="S117">
        <v>0.70459247164466265</v>
      </c>
      <c r="T117">
        <v>16.031196661961093</v>
      </c>
      <c r="W117">
        <v>1</v>
      </c>
    </row>
    <row r="118" spans="1:23">
      <c r="A118" s="32" t="s">
        <v>1569</v>
      </c>
      <c r="B118" t="s">
        <v>549</v>
      </c>
      <c r="C118" t="s">
        <v>550</v>
      </c>
      <c r="D118">
        <v>20</v>
      </c>
      <c r="E118">
        <v>31.4</v>
      </c>
      <c r="F118">
        <v>27.8</v>
      </c>
      <c r="G118">
        <v>-4.7</v>
      </c>
      <c r="H118">
        <v>-13.9</v>
      </c>
      <c r="I118" t="s">
        <v>1912</v>
      </c>
      <c r="J118">
        <v>6.4</v>
      </c>
      <c r="K118" t="s">
        <v>492</v>
      </c>
      <c r="L118" t="s">
        <v>493</v>
      </c>
      <c r="M118" t="s">
        <v>1358</v>
      </c>
      <c r="N118" t="s">
        <v>1359</v>
      </c>
      <c r="O118">
        <v>31.434694208787846</v>
      </c>
      <c r="P118">
        <v>33.957659742070838</v>
      </c>
      <c r="Q118">
        <v>179.35121079587609</v>
      </c>
      <c r="R118">
        <v>17.557669288546265</v>
      </c>
      <c r="S118">
        <v>-0.19882290237424805</v>
      </c>
      <c r="T118">
        <v>26.073525243195078</v>
      </c>
      <c r="W118">
        <v>1</v>
      </c>
    </row>
    <row r="119" spans="1:23">
      <c r="A119" s="32" t="s">
        <v>1913</v>
      </c>
      <c r="B119" t="s">
        <v>551</v>
      </c>
      <c r="C119" t="s">
        <v>552</v>
      </c>
      <c r="D119">
        <v>33.299999999999997</v>
      </c>
      <c r="E119">
        <v>11.4</v>
      </c>
      <c r="F119">
        <v>6.7</v>
      </c>
      <c r="G119">
        <v>-3.4</v>
      </c>
      <c r="H119">
        <v>8.6</v>
      </c>
      <c r="I119" t="s">
        <v>1772</v>
      </c>
      <c r="J119">
        <v>9.8000000000000004E-2</v>
      </c>
      <c r="K119" t="s">
        <v>490</v>
      </c>
      <c r="L119" t="s">
        <v>493</v>
      </c>
      <c r="M119">
        <v>-24.2</v>
      </c>
      <c r="N119" t="s">
        <v>1360</v>
      </c>
      <c r="O119">
        <v>11.419719786404569</v>
      </c>
      <c r="P119">
        <v>28.461568068747479</v>
      </c>
      <c r="Q119">
        <v>154.61090199079001</v>
      </c>
      <c r="R119">
        <v>4.9166534936283837</v>
      </c>
      <c r="S119">
        <v>-2.3334523783965695</v>
      </c>
      <c r="T119">
        <v>10.039497916795799</v>
      </c>
      <c r="W119">
        <v>1</v>
      </c>
    </row>
    <row r="120" spans="1:23">
      <c r="A120" s="32" t="s">
        <v>1570</v>
      </c>
      <c r="B120" t="s">
        <v>555</v>
      </c>
      <c r="C120" t="s">
        <v>556</v>
      </c>
      <c r="D120">
        <v>35.4</v>
      </c>
      <c r="E120">
        <v>16.7</v>
      </c>
      <c r="F120">
        <v>-5.7</v>
      </c>
      <c r="G120">
        <v>-10.7</v>
      </c>
      <c r="H120">
        <v>-11.5</v>
      </c>
      <c r="I120" t="s">
        <v>1746</v>
      </c>
      <c r="J120">
        <v>8.5999999999999993E-2</v>
      </c>
      <c r="K120" t="s">
        <v>492</v>
      </c>
      <c r="L120" t="s">
        <v>493</v>
      </c>
      <c r="M120" t="s">
        <v>1361</v>
      </c>
      <c r="N120" t="s">
        <v>1317</v>
      </c>
      <c r="O120">
        <v>16.71017654006085</v>
      </c>
      <c r="P120">
        <v>20.219440007973876</v>
      </c>
      <c r="Q120">
        <v>38.769101942364387</v>
      </c>
      <c r="R120">
        <v>-4.5028726878434124</v>
      </c>
      <c r="S120">
        <v>-3.6164062902886887</v>
      </c>
      <c r="T120">
        <v>15.680425475752699</v>
      </c>
      <c r="W120">
        <v>1</v>
      </c>
    </row>
    <row r="121" spans="1:23">
      <c r="A121" s="32" t="s">
        <v>1916</v>
      </c>
      <c r="B121" t="s">
        <v>557</v>
      </c>
      <c r="C121" t="s">
        <v>558</v>
      </c>
      <c r="D121">
        <v>24.1</v>
      </c>
      <c r="E121">
        <v>15.9</v>
      </c>
      <c r="F121">
        <v>9.5</v>
      </c>
      <c r="G121">
        <v>-8.3000000000000007</v>
      </c>
      <c r="H121">
        <v>9.6999999999999993</v>
      </c>
      <c r="I121" t="s">
        <v>1748</v>
      </c>
      <c r="J121">
        <v>0.11</v>
      </c>
      <c r="K121" t="s">
        <v>490</v>
      </c>
      <c r="L121" t="s">
        <v>493</v>
      </c>
      <c r="M121">
        <v>-65.2</v>
      </c>
      <c r="N121" t="s">
        <v>1362</v>
      </c>
      <c r="O121">
        <v>15.913202066209051</v>
      </c>
      <c r="P121">
        <v>28.342642225583074</v>
      </c>
      <c r="Q121">
        <v>17.986635967985052</v>
      </c>
      <c r="R121">
        <v>-7.185478799661225</v>
      </c>
      <c r="S121">
        <v>-2.3328508044914757</v>
      </c>
      <c r="T121">
        <v>14.005595365553104</v>
      </c>
      <c r="W121">
        <v>1</v>
      </c>
    </row>
    <row r="122" spans="1:23">
      <c r="A122" s="32" t="s">
        <v>1571</v>
      </c>
      <c r="B122" t="s">
        <v>166</v>
      </c>
      <c r="C122" t="s">
        <v>560</v>
      </c>
      <c r="D122">
        <v>37</v>
      </c>
      <c r="E122">
        <v>14.6</v>
      </c>
      <c r="F122">
        <v>-8.5</v>
      </c>
      <c r="G122">
        <v>-9</v>
      </c>
      <c r="H122">
        <v>7.8</v>
      </c>
      <c r="I122" t="s">
        <v>1918</v>
      </c>
      <c r="J122">
        <v>0.54</v>
      </c>
      <c r="K122" t="s">
        <v>492</v>
      </c>
      <c r="L122" t="s">
        <v>493</v>
      </c>
      <c r="M122" t="s">
        <v>1363</v>
      </c>
      <c r="N122" t="s">
        <v>1364</v>
      </c>
      <c r="O122">
        <v>14.631814651641813</v>
      </c>
      <c r="P122">
        <v>78.432466184593707</v>
      </c>
      <c r="Q122">
        <v>223.43661008888532</v>
      </c>
      <c r="R122">
        <v>10.408882459118781</v>
      </c>
      <c r="S122">
        <v>9.8557970334623999</v>
      </c>
      <c r="T122">
        <v>2.9340127449353615</v>
      </c>
      <c r="W122">
        <v>1</v>
      </c>
    </row>
    <row r="123" spans="1:23">
      <c r="A123" s="32" t="s">
        <v>1919</v>
      </c>
      <c r="B123" t="s">
        <v>561</v>
      </c>
      <c r="C123" t="s">
        <v>562</v>
      </c>
      <c r="D123">
        <v>36</v>
      </c>
      <c r="E123">
        <v>14.7</v>
      </c>
      <c r="F123">
        <v>12.7</v>
      </c>
      <c r="G123">
        <v>-6.1</v>
      </c>
      <c r="H123">
        <v>-4.2</v>
      </c>
      <c r="I123" t="s">
        <v>1764</v>
      </c>
      <c r="J123">
        <v>0.13</v>
      </c>
      <c r="K123" t="s">
        <v>492</v>
      </c>
      <c r="L123" t="s">
        <v>491</v>
      </c>
      <c r="M123" t="s">
        <v>1365</v>
      </c>
      <c r="N123">
        <v>-116.9</v>
      </c>
      <c r="O123">
        <v>14.701700581905483</v>
      </c>
      <c r="P123">
        <v>76.693771938476942</v>
      </c>
      <c r="Q123">
        <v>280.09138850821336</v>
      </c>
      <c r="R123">
        <v>-2.5068576405721319</v>
      </c>
      <c r="S123">
        <v>14.085680352805934</v>
      </c>
      <c r="T123">
        <v>3.3836775509025663</v>
      </c>
      <c r="W123">
        <v>1</v>
      </c>
    </row>
    <row r="124" spans="1:23">
      <c r="A124" s="32" t="s">
        <v>1922</v>
      </c>
      <c r="B124" t="s">
        <v>565</v>
      </c>
      <c r="C124" t="s">
        <v>566</v>
      </c>
      <c r="D124">
        <v>38</v>
      </c>
      <c r="E124">
        <v>17.2</v>
      </c>
      <c r="F124">
        <v>-0.4</v>
      </c>
      <c r="G124">
        <v>8.6999999999999993</v>
      </c>
      <c r="H124">
        <v>-14.8</v>
      </c>
      <c r="I124" t="s">
        <v>1923</v>
      </c>
      <c r="J124">
        <v>0.12</v>
      </c>
      <c r="K124" t="s">
        <v>490</v>
      </c>
      <c r="L124" t="s">
        <v>491</v>
      </c>
      <c r="M124">
        <v>-6.6</v>
      </c>
      <c r="N124">
        <v>-69.7</v>
      </c>
      <c r="O124">
        <v>17.172361514946044</v>
      </c>
      <c r="P124">
        <v>67.605541565667551</v>
      </c>
      <c r="Q124">
        <v>350.41701119815707</v>
      </c>
      <c r="R124">
        <v>-15.655712299053064</v>
      </c>
      <c r="S124">
        <v>2.6431845951311015</v>
      </c>
      <c r="T124">
        <v>6.5423426695137454</v>
      </c>
      <c r="W124">
        <v>1</v>
      </c>
    </row>
    <row r="125" spans="1:23">
      <c r="A125" s="32" t="s">
        <v>1924</v>
      </c>
      <c r="B125" t="s">
        <v>567</v>
      </c>
      <c r="C125" t="s">
        <v>568</v>
      </c>
      <c r="D125">
        <v>35</v>
      </c>
      <c r="E125">
        <v>13.7</v>
      </c>
      <c r="F125">
        <v>-10</v>
      </c>
      <c r="G125">
        <v>-6.5</v>
      </c>
      <c r="H125">
        <v>-6.8</v>
      </c>
      <c r="I125" t="s">
        <v>1892</v>
      </c>
      <c r="J125">
        <v>0.23</v>
      </c>
      <c r="K125" t="s">
        <v>492</v>
      </c>
      <c r="L125" t="s">
        <v>493</v>
      </c>
      <c r="M125" t="s">
        <v>1366</v>
      </c>
      <c r="N125" t="s">
        <v>1367</v>
      </c>
      <c r="O125">
        <v>13.729166034395535</v>
      </c>
      <c r="P125">
        <v>25.581726713665137</v>
      </c>
      <c r="Q125">
        <v>290.85851560650053</v>
      </c>
      <c r="R125">
        <v>-2.1108137466496686</v>
      </c>
      <c r="S125">
        <v>5.539706787633877</v>
      </c>
      <c r="T125">
        <v>12.3832998039294</v>
      </c>
      <c r="W125">
        <v>1</v>
      </c>
    </row>
    <row r="126" spans="1:23">
      <c r="A126" s="32" t="s">
        <v>1572</v>
      </c>
      <c r="B126" t="s">
        <v>569</v>
      </c>
      <c r="C126" t="s">
        <v>378</v>
      </c>
      <c r="D126">
        <v>20</v>
      </c>
      <c r="E126">
        <v>15.2</v>
      </c>
      <c r="F126">
        <v>10.9</v>
      </c>
      <c r="G126">
        <v>-9.6999999999999993</v>
      </c>
      <c r="H126">
        <v>4.2</v>
      </c>
      <c r="I126" t="s">
        <v>1925</v>
      </c>
      <c r="J126">
        <v>0.28999999999999998</v>
      </c>
      <c r="K126" t="s">
        <v>490</v>
      </c>
      <c r="L126" t="s">
        <v>493</v>
      </c>
      <c r="M126">
        <v>-34.299999999999997</v>
      </c>
      <c r="N126" t="s">
        <v>1368</v>
      </c>
      <c r="O126">
        <v>15.183543723386842</v>
      </c>
      <c r="P126">
        <v>18.564130590241255</v>
      </c>
      <c r="Q126">
        <v>11.643743852350383</v>
      </c>
      <c r="R126">
        <v>-4.7344475250117428</v>
      </c>
      <c r="S126">
        <v>-0.97561003304883442</v>
      </c>
      <c r="T126">
        <v>14.393512139027242</v>
      </c>
      <c r="W126">
        <v>1</v>
      </c>
    </row>
    <row r="127" spans="1:23">
      <c r="A127" s="32" t="s">
        <v>1573</v>
      </c>
      <c r="B127" t="s">
        <v>570</v>
      </c>
      <c r="C127" t="s">
        <v>571</v>
      </c>
      <c r="D127">
        <v>35.1</v>
      </c>
      <c r="E127">
        <v>24.3</v>
      </c>
      <c r="F127">
        <v>17.7</v>
      </c>
      <c r="G127">
        <v>13.1</v>
      </c>
      <c r="H127">
        <v>-10.3</v>
      </c>
      <c r="I127" t="s">
        <v>1926</v>
      </c>
      <c r="J127">
        <v>0.52</v>
      </c>
      <c r="K127" t="s">
        <v>492</v>
      </c>
      <c r="L127" t="s">
        <v>493</v>
      </c>
      <c r="M127" t="s">
        <v>1369</v>
      </c>
      <c r="N127" t="s">
        <v>1370</v>
      </c>
      <c r="O127">
        <v>24.310285888898964</v>
      </c>
      <c r="P127">
        <v>59.922344669251075</v>
      </c>
      <c r="Q127">
        <v>89.590347885271683</v>
      </c>
      <c r="R127">
        <v>-0.15040739630614475</v>
      </c>
      <c r="S127">
        <v>-21.036293762668379</v>
      </c>
      <c r="T127">
        <v>12.183666211196684</v>
      </c>
      <c r="W127">
        <v>1</v>
      </c>
    </row>
    <row r="128" spans="1:23">
      <c r="A128" s="32" t="s">
        <v>1574</v>
      </c>
      <c r="B128" t="s">
        <v>572</v>
      </c>
      <c r="C128" t="s">
        <v>573</v>
      </c>
      <c r="D128">
        <v>33.299999999999997</v>
      </c>
      <c r="E128">
        <v>13.6</v>
      </c>
      <c r="F128">
        <v>8.6999999999999993</v>
      </c>
      <c r="G128">
        <v>-5.7</v>
      </c>
      <c r="H128">
        <v>8.8000000000000007</v>
      </c>
      <c r="I128" t="s">
        <v>1927</v>
      </c>
      <c r="J128">
        <v>1.6</v>
      </c>
      <c r="K128" t="s">
        <v>490</v>
      </c>
      <c r="L128" t="s">
        <v>493</v>
      </c>
      <c r="M128">
        <v>-54.2</v>
      </c>
      <c r="N128" t="s">
        <v>1371</v>
      </c>
      <c r="O128">
        <v>13.624243098242193</v>
      </c>
      <c r="P128">
        <v>16.7430146885679</v>
      </c>
      <c r="Q128">
        <v>39.101295551389313</v>
      </c>
      <c r="R128">
        <v>-3.0458217511234338</v>
      </c>
      <c r="S128">
        <v>-2.4753865524007863</v>
      </c>
      <c r="T128">
        <v>13.046663607090387</v>
      </c>
      <c r="W128">
        <v>1</v>
      </c>
    </row>
    <row r="129" spans="1:23">
      <c r="A129" s="32" t="s">
        <v>1928</v>
      </c>
      <c r="B129" t="s">
        <v>574</v>
      </c>
      <c r="C129" t="s">
        <v>575</v>
      </c>
      <c r="D129">
        <v>46</v>
      </c>
      <c r="E129">
        <v>18.399999999999999</v>
      </c>
      <c r="F129">
        <v>-6.5</v>
      </c>
      <c r="G129">
        <v>-16.5</v>
      </c>
      <c r="H129">
        <v>-5</v>
      </c>
      <c r="I129" t="s">
        <v>1929</v>
      </c>
      <c r="J129">
        <v>0.28000000000000003</v>
      </c>
      <c r="K129" t="s">
        <v>490</v>
      </c>
      <c r="L129" t="s">
        <v>493</v>
      </c>
      <c r="M129">
        <v>-9.1</v>
      </c>
      <c r="N129" t="s">
        <v>1372</v>
      </c>
      <c r="O129">
        <v>18.425525772688278</v>
      </c>
      <c r="P129">
        <v>41.289129767278027</v>
      </c>
      <c r="Q129">
        <v>306.7895385237361</v>
      </c>
      <c r="R129">
        <v>-7.281301757719211</v>
      </c>
      <c r="S129">
        <v>9.7368228815877806</v>
      </c>
      <c r="T129">
        <v>13.844743583238508</v>
      </c>
      <c r="U129" t="s">
        <v>391</v>
      </c>
      <c r="W129">
        <v>1</v>
      </c>
    </row>
    <row r="130" spans="1:23">
      <c r="A130" s="32" t="s">
        <v>1575</v>
      </c>
      <c r="B130" t="s">
        <v>580</v>
      </c>
      <c r="C130" t="s">
        <v>581</v>
      </c>
      <c r="D130">
        <v>32.4</v>
      </c>
      <c r="E130">
        <v>21.5</v>
      </c>
      <c r="F130">
        <v>-13.4</v>
      </c>
      <c r="G130">
        <v>-14.2</v>
      </c>
      <c r="H130">
        <v>8.9</v>
      </c>
      <c r="I130" t="s">
        <v>1877</v>
      </c>
      <c r="J130">
        <v>0.43</v>
      </c>
      <c r="K130" t="s">
        <v>490</v>
      </c>
      <c r="L130" t="s">
        <v>493</v>
      </c>
      <c r="M130">
        <v>-25.7</v>
      </c>
      <c r="N130" t="s">
        <v>1374</v>
      </c>
      <c r="O130">
        <v>21.457166634949733</v>
      </c>
      <c r="P130">
        <v>8.7188372500995079</v>
      </c>
      <c r="Q130">
        <v>275.82723929676354</v>
      </c>
      <c r="R130">
        <v>-0.33023427724302756</v>
      </c>
      <c r="S130">
        <v>3.2357941476318706</v>
      </c>
      <c r="T130">
        <v>21.209209828663706</v>
      </c>
      <c r="W130">
        <v>1</v>
      </c>
    </row>
    <row r="131" spans="1:23">
      <c r="A131" s="32" t="s">
        <v>1934</v>
      </c>
      <c r="B131" t="s">
        <v>584</v>
      </c>
      <c r="C131" t="s">
        <v>585</v>
      </c>
      <c r="D131">
        <v>23</v>
      </c>
      <c r="E131">
        <v>36.5</v>
      </c>
      <c r="F131">
        <v>-15.3</v>
      </c>
      <c r="G131">
        <v>25.8</v>
      </c>
      <c r="H131">
        <v>-20.8</v>
      </c>
      <c r="I131" t="s">
        <v>1935</v>
      </c>
      <c r="J131">
        <v>1</v>
      </c>
      <c r="K131" t="s">
        <v>492</v>
      </c>
      <c r="L131" t="s">
        <v>491</v>
      </c>
      <c r="M131" t="s">
        <v>1375</v>
      </c>
      <c r="N131">
        <v>-18</v>
      </c>
      <c r="O131">
        <v>36.501643798601727</v>
      </c>
      <c r="P131">
        <v>32.933944273060092</v>
      </c>
      <c r="Q131">
        <v>273.43318711255642</v>
      </c>
      <c r="R131">
        <v>-1.1884040857535094</v>
      </c>
      <c r="S131">
        <v>19.809298106680515</v>
      </c>
      <c r="T131">
        <v>30.635753691555038</v>
      </c>
      <c r="W131">
        <v>1</v>
      </c>
    </row>
    <row r="132" spans="1:23">
      <c r="A132" s="32" t="s">
        <v>1937</v>
      </c>
      <c r="B132" t="s">
        <v>587</v>
      </c>
      <c r="C132" t="s">
        <v>588</v>
      </c>
      <c r="D132">
        <v>25.4</v>
      </c>
      <c r="E132">
        <v>12.2</v>
      </c>
      <c r="F132">
        <v>-7.6</v>
      </c>
      <c r="G132">
        <v>-9.3000000000000007</v>
      </c>
      <c r="H132">
        <v>2.2000000000000002</v>
      </c>
      <c r="I132" t="s">
        <v>1667</v>
      </c>
      <c r="J132">
        <v>0.21</v>
      </c>
      <c r="K132" t="s">
        <v>492</v>
      </c>
      <c r="L132" t="s">
        <v>493</v>
      </c>
      <c r="M132" t="s">
        <v>1376</v>
      </c>
      <c r="N132" t="s">
        <v>1377</v>
      </c>
      <c r="O132">
        <v>12.210241602851273</v>
      </c>
      <c r="P132">
        <v>53.644309806088287</v>
      </c>
      <c r="Q132">
        <v>132.33758247773679</v>
      </c>
      <c r="R132">
        <v>6.6228704248632875</v>
      </c>
      <c r="S132">
        <v>-7.2688554944579007</v>
      </c>
      <c r="T132">
        <v>7.23818534828726</v>
      </c>
      <c r="W132">
        <v>1</v>
      </c>
    </row>
    <row r="133" spans="1:23">
      <c r="A133" s="32" t="s">
        <v>1576</v>
      </c>
      <c r="B133" t="s">
        <v>591</v>
      </c>
      <c r="C133" t="s">
        <v>592</v>
      </c>
      <c r="D133">
        <v>38</v>
      </c>
      <c r="E133">
        <v>24.2</v>
      </c>
      <c r="F133">
        <v>-6.6</v>
      </c>
      <c r="G133">
        <v>-22.7</v>
      </c>
      <c r="H133">
        <v>-5.3</v>
      </c>
      <c r="I133" t="s">
        <v>1939</v>
      </c>
      <c r="J133">
        <v>0.79</v>
      </c>
      <c r="K133" t="s">
        <v>492</v>
      </c>
      <c r="L133" t="s">
        <v>493</v>
      </c>
      <c r="M133" t="s">
        <v>1323</v>
      </c>
      <c r="N133" t="s">
        <v>1378</v>
      </c>
      <c r="O133">
        <v>24.22684461501332</v>
      </c>
      <c r="P133">
        <v>14.685185873911191</v>
      </c>
      <c r="Q133">
        <v>63.031320825274364</v>
      </c>
      <c r="R133">
        <v>-2.785279394651071</v>
      </c>
      <c r="S133">
        <v>-5.4738138374205283</v>
      </c>
      <c r="T133">
        <v>23.435434298663974</v>
      </c>
      <c r="W133">
        <v>1</v>
      </c>
    </row>
    <row r="134" spans="1:23">
      <c r="A134" s="32" t="s">
        <v>1943</v>
      </c>
      <c r="B134" t="s">
        <v>597</v>
      </c>
      <c r="C134" t="s">
        <v>598</v>
      </c>
      <c r="D134">
        <v>42</v>
      </c>
      <c r="E134">
        <v>29.7</v>
      </c>
      <c r="F134">
        <v>-22.4</v>
      </c>
      <c r="G134">
        <v>16.399999999999999</v>
      </c>
      <c r="H134">
        <v>-10.5</v>
      </c>
      <c r="I134" t="s">
        <v>1764</v>
      </c>
      <c r="J134">
        <v>0.13</v>
      </c>
      <c r="K134" t="s">
        <v>492</v>
      </c>
      <c r="L134" t="s">
        <v>493</v>
      </c>
      <c r="M134" t="s">
        <v>1379</v>
      </c>
      <c r="N134" t="s">
        <v>1365</v>
      </c>
      <c r="O134">
        <v>29.681138792169008</v>
      </c>
      <c r="P134">
        <v>78.654014572103748</v>
      </c>
      <c r="Q134">
        <v>288.000963738444</v>
      </c>
      <c r="R134">
        <v>-8.9931946036487389</v>
      </c>
      <c r="S134">
        <v>27.676622953592386</v>
      </c>
      <c r="T134">
        <v>5.8392630276077071</v>
      </c>
      <c r="W134">
        <v>1</v>
      </c>
    </row>
    <row r="135" spans="1:23">
      <c r="A135" s="32" t="s">
        <v>1577</v>
      </c>
      <c r="B135" t="s">
        <v>602</v>
      </c>
      <c r="C135" t="s">
        <v>603</v>
      </c>
      <c r="D135">
        <v>30.6</v>
      </c>
      <c r="E135">
        <v>17.399999999999999</v>
      </c>
      <c r="F135">
        <v>9.1</v>
      </c>
      <c r="G135">
        <v>-11.2</v>
      </c>
      <c r="H135">
        <v>9.6999999999999993</v>
      </c>
      <c r="I135" t="s">
        <v>1947</v>
      </c>
      <c r="J135">
        <v>0.4</v>
      </c>
      <c r="K135" t="s">
        <v>490</v>
      </c>
      <c r="L135" t="s">
        <v>493</v>
      </c>
      <c r="M135">
        <v>-15.2</v>
      </c>
      <c r="N135" t="s">
        <v>1380</v>
      </c>
      <c r="O135">
        <v>17.387926845946872</v>
      </c>
      <c r="P135">
        <v>47.633168441946331</v>
      </c>
      <c r="Q135">
        <v>122.31743947609868</v>
      </c>
      <c r="R135">
        <v>6.8681256651575886</v>
      </c>
      <c r="S135">
        <v>-10.85698262021741</v>
      </c>
      <c r="T135">
        <v>11.717285446377957</v>
      </c>
      <c r="W135">
        <v>1</v>
      </c>
    </row>
    <row r="136" spans="1:23">
      <c r="A136" s="32" t="s">
        <v>1578</v>
      </c>
      <c r="B136" t="s">
        <v>162</v>
      </c>
      <c r="C136" t="s">
        <v>606</v>
      </c>
      <c r="D136">
        <v>27.8</v>
      </c>
      <c r="E136">
        <v>14.2</v>
      </c>
      <c r="F136">
        <v>-10</v>
      </c>
      <c r="G136">
        <v>3.9</v>
      </c>
      <c r="H136">
        <v>-9.3000000000000007</v>
      </c>
      <c r="I136" t="s">
        <v>1673</v>
      </c>
      <c r="J136">
        <v>0.11</v>
      </c>
      <c r="K136" t="s">
        <v>492</v>
      </c>
      <c r="L136" t="s">
        <v>493</v>
      </c>
      <c r="M136" t="s">
        <v>1381</v>
      </c>
      <c r="N136" t="s">
        <v>1382</v>
      </c>
      <c r="O136">
        <v>14.20211251891774</v>
      </c>
      <c r="P136">
        <v>22.299857468794247</v>
      </c>
      <c r="Q136">
        <v>290.73241118596121</v>
      </c>
      <c r="R136">
        <v>-1.9077437123001868</v>
      </c>
      <c r="S136">
        <v>5.0400729041617538</v>
      </c>
      <c r="T136">
        <v>13.139945930212713</v>
      </c>
      <c r="W136">
        <v>1</v>
      </c>
    </row>
    <row r="137" spans="1:23">
      <c r="A137" s="32" t="s">
        <v>1949</v>
      </c>
      <c r="B137" t="s">
        <v>607</v>
      </c>
      <c r="C137" t="s">
        <v>608</v>
      </c>
      <c r="D137">
        <v>40</v>
      </c>
      <c r="E137">
        <v>17.5</v>
      </c>
      <c r="F137">
        <v>-2.5</v>
      </c>
      <c r="G137">
        <v>-3.3</v>
      </c>
      <c r="H137">
        <v>17</v>
      </c>
      <c r="I137" t="s">
        <v>1899</v>
      </c>
      <c r="J137">
        <v>0.22</v>
      </c>
      <c r="K137" t="s">
        <v>490</v>
      </c>
      <c r="L137" t="s">
        <v>493</v>
      </c>
      <c r="M137">
        <v>-51.8</v>
      </c>
      <c r="N137" t="s">
        <v>1383</v>
      </c>
      <c r="O137">
        <v>17.496856860590704</v>
      </c>
      <c r="P137">
        <v>47.291828180329603</v>
      </c>
      <c r="Q137">
        <v>195.16926748478542</v>
      </c>
      <c r="R137">
        <v>12.409026313871843</v>
      </c>
      <c r="S137">
        <v>3.3643115434038657</v>
      </c>
      <c r="T137">
        <v>11.867496525407356</v>
      </c>
      <c r="W137">
        <v>1</v>
      </c>
    </row>
    <row r="138" spans="1:23">
      <c r="A138" s="32" t="s">
        <v>1579</v>
      </c>
      <c r="B138" t="s">
        <v>609</v>
      </c>
      <c r="C138" t="s">
        <v>556</v>
      </c>
      <c r="D138">
        <v>54</v>
      </c>
      <c r="E138">
        <v>18.3</v>
      </c>
      <c r="F138">
        <v>3.5</v>
      </c>
      <c r="G138">
        <v>-16.2</v>
      </c>
      <c r="H138">
        <v>7.7</v>
      </c>
      <c r="I138" t="s">
        <v>1698</v>
      </c>
      <c r="J138">
        <v>0.24</v>
      </c>
      <c r="K138" t="s">
        <v>490</v>
      </c>
      <c r="L138" t="s">
        <v>493</v>
      </c>
      <c r="M138">
        <v>-3.5</v>
      </c>
      <c r="N138" t="s">
        <v>1317</v>
      </c>
      <c r="O138">
        <v>18.275119698650403</v>
      </c>
      <c r="P138">
        <v>59.277898224243287</v>
      </c>
      <c r="Q138">
        <v>117.04515005506036</v>
      </c>
      <c r="R138">
        <v>7.1433566953207457</v>
      </c>
      <c r="S138">
        <v>-13.992357630734841</v>
      </c>
      <c r="T138">
        <v>9.3362938608975181</v>
      </c>
      <c r="W138">
        <v>1</v>
      </c>
    </row>
    <row r="139" spans="1:23">
      <c r="A139" s="32" t="s">
        <v>1952</v>
      </c>
      <c r="B139" t="s">
        <v>44</v>
      </c>
      <c r="C139" t="s">
        <v>612</v>
      </c>
      <c r="D139">
        <v>34.299999999999997</v>
      </c>
      <c r="E139">
        <v>14.9</v>
      </c>
      <c r="F139">
        <v>-0.7</v>
      </c>
      <c r="G139">
        <v>-11.4</v>
      </c>
      <c r="H139">
        <v>9.6</v>
      </c>
      <c r="I139" t="s">
        <v>1926</v>
      </c>
      <c r="J139">
        <v>0.52</v>
      </c>
      <c r="K139" t="s">
        <v>490</v>
      </c>
      <c r="L139" t="s">
        <v>493</v>
      </c>
      <c r="M139">
        <v>-43.7</v>
      </c>
      <c r="N139" t="s">
        <v>1384</v>
      </c>
      <c r="O139">
        <v>14.920120642943877</v>
      </c>
      <c r="P139">
        <v>24.449415900616025</v>
      </c>
      <c r="Q139">
        <v>92.777042642513265</v>
      </c>
      <c r="R139">
        <v>0.29918983228508989</v>
      </c>
      <c r="S139">
        <v>-6.1680323926244771</v>
      </c>
      <c r="T139">
        <v>13.58218914048072</v>
      </c>
      <c r="W139">
        <v>1</v>
      </c>
    </row>
    <row r="140" spans="1:23">
      <c r="A140" s="32" t="s">
        <v>1956</v>
      </c>
      <c r="B140" t="s">
        <v>187</v>
      </c>
      <c r="C140" t="s">
        <v>616</v>
      </c>
      <c r="D140">
        <v>38.200000000000003</v>
      </c>
      <c r="E140">
        <v>25.1</v>
      </c>
      <c r="F140">
        <v>-10.3</v>
      </c>
      <c r="G140">
        <v>-2</v>
      </c>
      <c r="H140">
        <v>-22.8</v>
      </c>
      <c r="I140" t="s">
        <v>1957</v>
      </c>
      <c r="J140">
        <v>0.44</v>
      </c>
      <c r="K140" t="s">
        <v>492</v>
      </c>
      <c r="L140" t="s">
        <v>493</v>
      </c>
      <c r="M140" t="s">
        <v>1385</v>
      </c>
      <c r="N140" t="s">
        <v>1284</v>
      </c>
      <c r="O140">
        <v>25.0984063239083</v>
      </c>
      <c r="P140">
        <v>69.697927780335974</v>
      </c>
      <c r="Q140">
        <v>344.21451861246578</v>
      </c>
      <c r="R140">
        <v>-22.65146768345587</v>
      </c>
      <c r="S140">
        <v>6.4035202863449197</v>
      </c>
      <c r="T140">
        <v>8.708383301607908</v>
      </c>
      <c r="W140">
        <v>1</v>
      </c>
    </row>
    <row r="141" spans="1:23">
      <c r="A141" s="32" t="s">
        <v>1580</v>
      </c>
      <c r="B141" t="s">
        <v>617</v>
      </c>
      <c r="C141" t="s">
        <v>618</v>
      </c>
      <c r="D141">
        <v>33.299999999999997</v>
      </c>
      <c r="E141">
        <v>29.1</v>
      </c>
      <c r="F141">
        <v>-29.1</v>
      </c>
      <c r="G141">
        <v>1.5</v>
      </c>
      <c r="H141">
        <v>0.7</v>
      </c>
      <c r="I141" t="s">
        <v>1958</v>
      </c>
      <c r="J141">
        <v>1.2</v>
      </c>
      <c r="K141" t="s">
        <v>492</v>
      </c>
      <c r="L141" t="s">
        <v>491</v>
      </c>
      <c r="M141" t="s">
        <v>1386</v>
      </c>
      <c r="N141">
        <v>-11.9</v>
      </c>
      <c r="O141">
        <v>29.147041016199228</v>
      </c>
      <c r="P141">
        <v>19.319009116232458</v>
      </c>
      <c r="Q141">
        <v>151.96074721103531</v>
      </c>
      <c r="R141">
        <v>8.5108448295444994</v>
      </c>
      <c r="S141">
        <v>-4.5327783172183844</v>
      </c>
      <c r="T141">
        <v>27.505807405243907</v>
      </c>
      <c r="W141">
        <v>1</v>
      </c>
    </row>
    <row r="142" spans="1:23">
      <c r="A142" s="32" t="s">
        <v>1959</v>
      </c>
      <c r="B142" t="s">
        <v>619</v>
      </c>
      <c r="C142" t="s">
        <v>620</v>
      </c>
      <c r="D142">
        <v>28.7</v>
      </c>
      <c r="E142">
        <v>14.5</v>
      </c>
      <c r="F142">
        <v>6</v>
      </c>
      <c r="G142">
        <v>-11.9</v>
      </c>
      <c r="H142">
        <v>5.7</v>
      </c>
      <c r="I142" t="s">
        <v>1960</v>
      </c>
      <c r="J142">
        <v>0.87</v>
      </c>
      <c r="K142" t="s">
        <v>490</v>
      </c>
      <c r="L142" t="s">
        <v>493</v>
      </c>
      <c r="M142">
        <v>-17.399999999999999</v>
      </c>
      <c r="N142" t="s">
        <v>1387</v>
      </c>
      <c r="O142">
        <v>14.494826663330612</v>
      </c>
      <c r="P142">
        <v>20.985918111377764</v>
      </c>
      <c r="Q142">
        <v>250.50707267940169</v>
      </c>
      <c r="R142">
        <v>1.7322391849688934</v>
      </c>
      <c r="S142">
        <v>4.8936122404147797</v>
      </c>
      <c r="T142">
        <v>13.533362725003752</v>
      </c>
      <c r="W142">
        <v>1</v>
      </c>
    </row>
    <row r="143" spans="1:23">
      <c r="A143" s="32" t="s">
        <v>1581</v>
      </c>
      <c r="B143" t="s">
        <v>63</v>
      </c>
      <c r="C143" t="s">
        <v>624</v>
      </c>
      <c r="D143">
        <v>30.6</v>
      </c>
      <c r="E143">
        <v>20.8</v>
      </c>
      <c r="F143">
        <v>5.4</v>
      </c>
      <c r="G143">
        <v>-9.9</v>
      </c>
      <c r="H143">
        <v>17.5</v>
      </c>
      <c r="I143" t="s">
        <v>1691</v>
      </c>
      <c r="J143">
        <v>7.2999999999999995E-2</v>
      </c>
      <c r="K143" t="s">
        <v>490</v>
      </c>
      <c r="L143" t="s">
        <v>493</v>
      </c>
      <c r="M143">
        <v>-32.799999999999997</v>
      </c>
      <c r="N143" t="s">
        <v>1295</v>
      </c>
      <c r="O143">
        <v>20.818741556587902</v>
      </c>
      <c r="P143">
        <v>69.574918571070015</v>
      </c>
      <c r="Q143">
        <v>145.8044761223984</v>
      </c>
      <c r="R143">
        <v>16.137077028111889</v>
      </c>
      <c r="S143">
        <v>-10.964903392354785</v>
      </c>
      <c r="T143">
        <v>7.2653725702891627</v>
      </c>
      <c r="W143">
        <v>1</v>
      </c>
    </row>
    <row r="144" spans="1:23">
      <c r="A144" s="32" t="s">
        <v>1582</v>
      </c>
      <c r="B144" t="s">
        <v>45</v>
      </c>
      <c r="C144" t="s">
        <v>625</v>
      </c>
      <c r="D144">
        <v>41.7</v>
      </c>
      <c r="E144">
        <v>12.2</v>
      </c>
      <c r="F144">
        <v>-6.7</v>
      </c>
      <c r="G144">
        <v>-3.3</v>
      </c>
      <c r="H144">
        <v>-9.6</v>
      </c>
      <c r="I144" t="s">
        <v>1965</v>
      </c>
      <c r="J144">
        <v>1.3</v>
      </c>
      <c r="K144" t="s">
        <v>492</v>
      </c>
      <c r="L144" t="s">
        <v>493</v>
      </c>
      <c r="M144" t="s">
        <v>1388</v>
      </c>
      <c r="N144" t="s">
        <v>1389</v>
      </c>
      <c r="O144">
        <v>12.163058825805292</v>
      </c>
      <c r="P144">
        <v>51.571439783394332</v>
      </c>
      <c r="Q144">
        <v>15.261217383641423</v>
      </c>
      <c r="R144">
        <v>-9.1923331818563554</v>
      </c>
      <c r="S144">
        <v>-2.5080512182022634</v>
      </c>
      <c r="T144">
        <v>7.5598075214000495</v>
      </c>
      <c r="W144">
        <v>1</v>
      </c>
    </row>
    <row r="145" spans="1:23">
      <c r="A145" s="32" t="s">
        <v>1583</v>
      </c>
      <c r="B145" t="s">
        <v>260</v>
      </c>
      <c r="C145" t="s">
        <v>629</v>
      </c>
      <c r="D145">
        <v>31.5</v>
      </c>
      <c r="E145">
        <v>17.100000000000001</v>
      </c>
      <c r="F145">
        <v>-3.5</v>
      </c>
      <c r="G145">
        <v>2.2000000000000002</v>
      </c>
      <c r="H145">
        <v>-16.600000000000001</v>
      </c>
      <c r="I145" t="s">
        <v>1969</v>
      </c>
      <c r="J145">
        <v>0.62</v>
      </c>
      <c r="K145" t="s">
        <v>492</v>
      </c>
      <c r="L145" t="s">
        <v>491</v>
      </c>
      <c r="M145" t="s">
        <v>1391</v>
      </c>
      <c r="N145">
        <v>-14.5</v>
      </c>
      <c r="O145">
        <v>17.10701610451104</v>
      </c>
      <c r="P145">
        <v>56.054100038953905</v>
      </c>
      <c r="Q145">
        <v>354.93217690342459</v>
      </c>
      <c r="R145">
        <v>-14.135908813894064</v>
      </c>
      <c r="S145">
        <v>1.2535947946697874</v>
      </c>
      <c r="T145">
        <v>9.5527264221293891</v>
      </c>
      <c r="W145">
        <v>1</v>
      </c>
    </row>
    <row r="146" spans="1:23">
      <c r="A146" s="32" t="s">
        <v>1584</v>
      </c>
      <c r="B146" t="s">
        <v>489</v>
      </c>
      <c r="C146" t="s">
        <v>631</v>
      </c>
      <c r="D146">
        <v>35.200000000000003</v>
      </c>
      <c r="E146">
        <v>15.1</v>
      </c>
      <c r="F146">
        <v>4.7</v>
      </c>
      <c r="G146">
        <v>-12.9</v>
      </c>
      <c r="H146">
        <v>-6.4</v>
      </c>
      <c r="I146" t="s">
        <v>1971</v>
      </c>
      <c r="J146">
        <v>1.6</v>
      </c>
      <c r="K146" t="s">
        <v>492</v>
      </c>
      <c r="L146" t="s">
        <v>493</v>
      </c>
      <c r="M146" t="s">
        <v>1283</v>
      </c>
      <c r="N146" t="s">
        <v>1392</v>
      </c>
      <c r="O146">
        <v>15.147937153289224</v>
      </c>
      <c r="P146">
        <v>35.754241731791154</v>
      </c>
      <c r="Q146">
        <v>282.63393983785789</v>
      </c>
      <c r="R146">
        <v>-1.9359213158473465</v>
      </c>
      <c r="S146">
        <v>8.6367792261867073</v>
      </c>
      <c r="T146">
        <v>12.293016442556223</v>
      </c>
      <c r="W146">
        <v>1</v>
      </c>
    </row>
    <row r="147" spans="1:23">
      <c r="A147" s="32" t="s">
        <v>1585</v>
      </c>
      <c r="B147" t="s">
        <v>48</v>
      </c>
      <c r="C147" t="s">
        <v>632</v>
      </c>
      <c r="D147">
        <v>42</v>
      </c>
      <c r="E147">
        <v>13.3</v>
      </c>
      <c r="F147">
        <v>-7.6</v>
      </c>
      <c r="G147">
        <v>9.1</v>
      </c>
      <c r="H147">
        <v>6</v>
      </c>
      <c r="I147" t="s">
        <v>1739</v>
      </c>
      <c r="J147">
        <v>0.11</v>
      </c>
      <c r="K147" t="s">
        <v>490</v>
      </c>
      <c r="L147" t="s">
        <v>491</v>
      </c>
      <c r="M147">
        <v>-49.2</v>
      </c>
      <c r="N147">
        <v>-6.3</v>
      </c>
      <c r="O147">
        <v>13.287964479181904</v>
      </c>
      <c r="P147">
        <v>40.325582281415087</v>
      </c>
      <c r="Q147">
        <v>287.27681438030845</v>
      </c>
      <c r="R147">
        <v>-2.5538170060733263</v>
      </c>
      <c r="S147">
        <v>8.2110639303770707</v>
      </c>
      <c r="T147">
        <v>10.130471254129855</v>
      </c>
      <c r="W147">
        <v>1</v>
      </c>
    </row>
    <row r="148" spans="1:23">
      <c r="A148" s="32" t="s">
        <v>1972</v>
      </c>
      <c r="B148" t="s">
        <v>633</v>
      </c>
      <c r="C148" t="s">
        <v>634</v>
      </c>
      <c r="D148">
        <v>31.8</v>
      </c>
      <c r="E148">
        <v>11.7</v>
      </c>
      <c r="F148">
        <v>4.8</v>
      </c>
      <c r="G148">
        <v>-7.1</v>
      </c>
      <c r="H148">
        <v>7.9</v>
      </c>
      <c r="I148" t="s">
        <v>1921</v>
      </c>
      <c r="J148">
        <v>0.19</v>
      </c>
      <c r="K148" t="s">
        <v>490</v>
      </c>
      <c r="L148" t="s">
        <v>493</v>
      </c>
      <c r="M148">
        <v>-48</v>
      </c>
      <c r="N148" t="s">
        <v>1393</v>
      </c>
      <c r="O148">
        <v>11.655899793666725</v>
      </c>
      <c r="P148">
        <v>49.682303161609497</v>
      </c>
      <c r="Q148">
        <v>112.70596997167941</v>
      </c>
      <c r="R148">
        <v>3.430500313744278</v>
      </c>
      <c r="S148">
        <v>-8.1984753915108328</v>
      </c>
      <c r="T148">
        <v>7.5416622075104707</v>
      </c>
      <c r="U148" t="s">
        <v>389</v>
      </c>
      <c r="W148">
        <v>1</v>
      </c>
    </row>
    <row r="149" spans="1:23">
      <c r="A149" s="32" t="s">
        <v>1973</v>
      </c>
      <c r="B149" t="s">
        <v>635</v>
      </c>
      <c r="C149" t="s">
        <v>636</v>
      </c>
      <c r="D149">
        <v>44</v>
      </c>
      <c r="E149">
        <v>17.899999999999999</v>
      </c>
      <c r="F149">
        <v>-8.5</v>
      </c>
      <c r="G149">
        <v>-1.6</v>
      </c>
      <c r="H149">
        <v>-15.7</v>
      </c>
      <c r="I149" t="s">
        <v>1923</v>
      </c>
      <c r="J149">
        <v>0.12</v>
      </c>
      <c r="K149" t="s">
        <v>492</v>
      </c>
      <c r="L149" t="s">
        <v>493</v>
      </c>
      <c r="M149" t="s">
        <v>1394</v>
      </c>
      <c r="N149" t="s">
        <v>1395</v>
      </c>
      <c r="O149">
        <v>17.924843095547587</v>
      </c>
      <c r="P149">
        <v>46.139241165455083</v>
      </c>
      <c r="Q149">
        <v>326.06067709773544</v>
      </c>
      <c r="R149">
        <v>-10.722357351876662</v>
      </c>
      <c r="S149">
        <v>7.2158118500190245</v>
      </c>
      <c r="T149">
        <v>12.42027021299382</v>
      </c>
      <c r="W149">
        <v>1</v>
      </c>
    </row>
    <row r="150" spans="1:23">
      <c r="A150" s="32" t="s">
        <v>1976</v>
      </c>
      <c r="B150" t="s">
        <v>638</v>
      </c>
      <c r="C150" t="s">
        <v>639</v>
      </c>
      <c r="D150">
        <v>39.4</v>
      </c>
      <c r="E150">
        <v>15.5</v>
      </c>
      <c r="F150">
        <v>-14.9</v>
      </c>
      <c r="G150">
        <v>-0.5</v>
      </c>
      <c r="H150">
        <v>4.0999999999999996</v>
      </c>
      <c r="I150" t="s">
        <v>1977</v>
      </c>
      <c r="J150">
        <v>0.56000000000000005</v>
      </c>
      <c r="K150" t="s">
        <v>492</v>
      </c>
      <c r="L150" t="s">
        <v>491</v>
      </c>
      <c r="M150" t="s">
        <v>1396</v>
      </c>
      <c r="N150">
        <v>-11.6</v>
      </c>
      <c r="O150">
        <v>15.461888629789053</v>
      </c>
      <c r="P150">
        <v>20.906281049223594</v>
      </c>
      <c r="Q150">
        <v>140.81777569102798</v>
      </c>
      <c r="R150">
        <v>4.2767810585116468</v>
      </c>
      <c r="S150">
        <v>-3.4858486497906673</v>
      </c>
      <c r="T150">
        <v>14.443960778412155</v>
      </c>
      <c r="W150">
        <v>1</v>
      </c>
    </row>
    <row r="151" spans="1:23">
      <c r="A151" s="32" t="s">
        <v>1586</v>
      </c>
      <c r="B151" t="s">
        <v>640</v>
      </c>
      <c r="C151" t="s">
        <v>468</v>
      </c>
      <c r="D151">
        <v>31</v>
      </c>
      <c r="E151">
        <v>15.6</v>
      </c>
      <c r="F151">
        <v>2.7</v>
      </c>
      <c r="G151">
        <v>14.5</v>
      </c>
      <c r="H151">
        <v>5</v>
      </c>
      <c r="I151" t="s">
        <v>1982</v>
      </c>
      <c r="J151">
        <v>13</v>
      </c>
      <c r="K151" t="s">
        <v>490</v>
      </c>
      <c r="L151" t="s">
        <v>491</v>
      </c>
      <c r="M151">
        <v>-30.4</v>
      </c>
      <c r="N151">
        <v>-25.5</v>
      </c>
      <c r="O151">
        <v>15.573695772038183</v>
      </c>
      <c r="P151">
        <v>68.085698937027772</v>
      </c>
      <c r="Q151">
        <v>260.49107432169569</v>
      </c>
      <c r="R151">
        <v>2.3868919573914065</v>
      </c>
      <c r="S151">
        <v>14.249866584503783</v>
      </c>
      <c r="T151">
        <v>5.8124047611623446</v>
      </c>
      <c r="W151">
        <v>1</v>
      </c>
    </row>
    <row r="152" spans="1:23">
      <c r="A152" s="32" t="s">
        <v>1983</v>
      </c>
      <c r="B152" t="s">
        <v>32</v>
      </c>
      <c r="C152" t="s">
        <v>641</v>
      </c>
      <c r="D152">
        <v>37</v>
      </c>
      <c r="E152">
        <v>11.5</v>
      </c>
      <c r="F152">
        <v>-10</v>
      </c>
      <c r="G152">
        <v>-4.4000000000000004</v>
      </c>
      <c r="H152">
        <v>3.6</v>
      </c>
      <c r="I152" t="s">
        <v>1741</v>
      </c>
      <c r="J152">
        <v>0.16</v>
      </c>
      <c r="K152" t="s">
        <v>490</v>
      </c>
      <c r="L152" t="s">
        <v>493</v>
      </c>
      <c r="M152">
        <v>-45.8</v>
      </c>
      <c r="N152" t="s">
        <v>1397</v>
      </c>
      <c r="O152">
        <v>11.503043075638724</v>
      </c>
      <c r="P152">
        <v>36.997666626591545</v>
      </c>
      <c r="Q152">
        <v>308.22764176373494</v>
      </c>
      <c r="R152">
        <v>-4.2834509414499786</v>
      </c>
      <c r="S152">
        <v>5.4378948722494886</v>
      </c>
      <c r="T152">
        <v>9.1870205937808826</v>
      </c>
      <c r="W152">
        <v>1</v>
      </c>
    </row>
    <row r="153" spans="1:23">
      <c r="A153" s="32" t="s">
        <v>1587</v>
      </c>
      <c r="B153" t="s">
        <v>642</v>
      </c>
      <c r="C153" t="s">
        <v>643</v>
      </c>
      <c r="D153">
        <v>42.5</v>
      </c>
      <c r="E153">
        <v>18.100000000000001</v>
      </c>
      <c r="F153">
        <v>-3.8</v>
      </c>
      <c r="G153">
        <v>-17.7</v>
      </c>
      <c r="H153">
        <v>-1.2</v>
      </c>
      <c r="I153" t="s">
        <v>1829</v>
      </c>
      <c r="J153">
        <v>0.15</v>
      </c>
      <c r="K153" t="s">
        <v>490</v>
      </c>
      <c r="L153" t="s">
        <v>493</v>
      </c>
      <c r="M153">
        <v>-10.8</v>
      </c>
      <c r="N153" t="s">
        <v>1396</v>
      </c>
      <c r="O153">
        <v>18.143042743707571</v>
      </c>
      <c r="P153">
        <v>78.16842843569647</v>
      </c>
      <c r="Q153">
        <v>83.756338458854344</v>
      </c>
      <c r="R153">
        <v>-1.931260062700102</v>
      </c>
      <c r="S153">
        <v>-17.652254439817462</v>
      </c>
      <c r="T153">
        <v>3.7199660969105954</v>
      </c>
      <c r="W153">
        <v>1</v>
      </c>
    </row>
    <row r="154" spans="1:23">
      <c r="A154" s="32" t="s">
        <v>1985</v>
      </c>
      <c r="B154" t="s">
        <v>645</v>
      </c>
      <c r="C154" t="s">
        <v>646</v>
      </c>
      <c r="D154">
        <v>42.2</v>
      </c>
      <c r="E154">
        <v>12.1</v>
      </c>
      <c r="F154">
        <v>6.4</v>
      </c>
      <c r="G154">
        <v>-10</v>
      </c>
      <c r="H154">
        <v>2.5</v>
      </c>
      <c r="I154" t="s">
        <v>1805</v>
      </c>
      <c r="J154">
        <v>0.26</v>
      </c>
      <c r="K154" t="s">
        <v>492</v>
      </c>
      <c r="L154" t="s">
        <v>493</v>
      </c>
      <c r="M154" t="s">
        <v>1398</v>
      </c>
      <c r="N154" t="s">
        <v>1399</v>
      </c>
      <c r="O154">
        <v>12.133012816279393</v>
      </c>
      <c r="P154">
        <v>26.969944042026096</v>
      </c>
      <c r="Q154">
        <v>228.71313266392772</v>
      </c>
      <c r="R154">
        <v>3.6307781001514585</v>
      </c>
      <c r="S154">
        <v>4.134738951505895</v>
      </c>
      <c r="T154">
        <v>10.813481594304422</v>
      </c>
      <c r="W154">
        <v>1</v>
      </c>
    </row>
    <row r="155" spans="1:23">
      <c r="A155" s="32" t="s">
        <v>1588</v>
      </c>
      <c r="B155" t="s">
        <v>21</v>
      </c>
      <c r="C155" t="s">
        <v>486</v>
      </c>
      <c r="D155">
        <v>38.9</v>
      </c>
      <c r="E155">
        <v>12.9</v>
      </c>
      <c r="F155">
        <v>-6.6</v>
      </c>
      <c r="G155">
        <v>3.8</v>
      </c>
      <c r="H155">
        <v>10.4</v>
      </c>
      <c r="I155" t="s">
        <v>1762</v>
      </c>
      <c r="J155">
        <v>8.2000000000000003E-2</v>
      </c>
      <c r="K155" t="s">
        <v>490</v>
      </c>
      <c r="L155" t="s">
        <v>491</v>
      </c>
      <c r="M155">
        <v>-8</v>
      </c>
      <c r="N155">
        <v>-52.5</v>
      </c>
      <c r="O155">
        <v>12.890306435457616</v>
      </c>
      <c r="P155">
        <v>49.266105787762875</v>
      </c>
      <c r="Q155">
        <v>162.58816697286821</v>
      </c>
      <c r="R155">
        <v>9.3200436013267289</v>
      </c>
      <c r="S155">
        <v>-2.9228386155048334</v>
      </c>
      <c r="T155">
        <v>8.4115279050290557</v>
      </c>
      <c r="W155">
        <v>1</v>
      </c>
    </row>
    <row r="156" spans="1:23">
      <c r="A156" s="32" t="s">
        <v>1998</v>
      </c>
      <c r="B156" t="s">
        <v>487</v>
      </c>
      <c r="C156" t="s">
        <v>488</v>
      </c>
      <c r="D156">
        <v>51.8</v>
      </c>
      <c r="E156">
        <v>11.8</v>
      </c>
      <c r="F156">
        <v>-1.3</v>
      </c>
      <c r="G156">
        <v>-5.0999999999999996</v>
      </c>
      <c r="H156">
        <v>10.6</v>
      </c>
      <c r="I156" t="s">
        <v>1795</v>
      </c>
      <c r="J156">
        <v>0.12</v>
      </c>
      <c r="K156" t="s">
        <v>490</v>
      </c>
      <c r="L156" t="s">
        <v>491</v>
      </c>
      <c r="M156">
        <v>-51</v>
      </c>
      <c r="N156">
        <v>-21.1</v>
      </c>
      <c r="O156">
        <v>11.83469475736489</v>
      </c>
      <c r="P156">
        <v>48.47618260724564</v>
      </c>
      <c r="Q156">
        <v>143.85563027460637</v>
      </c>
      <c r="R156">
        <v>7.1550700863197845</v>
      </c>
      <c r="S156">
        <v>-5.22605887817262</v>
      </c>
      <c r="T156">
        <v>7.8455898861541895</v>
      </c>
      <c r="W156">
        <v>1</v>
      </c>
    </row>
    <row r="157" spans="1:23">
      <c r="A157" s="32" t="s">
        <v>1589</v>
      </c>
      <c r="B157" t="s">
        <v>185</v>
      </c>
      <c r="C157" t="s">
        <v>436</v>
      </c>
      <c r="D157">
        <v>44.4</v>
      </c>
      <c r="E157">
        <v>16.100000000000001</v>
      </c>
      <c r="F157">
        <v>-11.5</v>
      </c>
      <c r="G157">
        <v>-11.3</v>
      </c>
      <c r="H157">
        <v>-0.9</v>
      </c>
      <c r="I157" t="s">
        <v>1691</v>
      </c>
      <c r="J157">
        <v>7.2999999999999995E-2</v>
      </c>
      <c r="K157" t="s">
        <v>492</v>
      </c>
      <c r="L157" t="s">
        <v>493</v>
      </c>
      <c r="M157" t="s">
        <v>494</v>
      </c>
      <c r="N157" t="s">
        <v>495</v>
      </c>
      <c r="O157">
        <v>16.147755261955144</v>
      </c>
      <c r="P157">
        <v>14.872957156277305</v>
      </c>
      <c r="Q157">
        <v>101.37594110310441</v>
      </c>
      <c r="R157">
        <v>0.81753445006123659</v>
      </c>
      <c r="S157">
        <v>-4.0633242560359806</v>
      </c>
      <c r="T157">
        <v>15.606762425733043</v>
      </c>
      <c r="W157">
        <v>1</v>
      </c>
    </row>
    <row r="158" spans="1:23">
      <c r="A158" s="27" t="s">
        <v>2003</v>
      </c>
      <c r="B158" s="18" t="s">
        <v>351</v>
      </c>
      <c r="C158" s="18" t="s">
        <v>392</v>
      </c>
      <c r="D158" s="18">
        <v>29.3</v>
      </c>
      <c r="E158" s="18">
        <v>21</v>
      </c>
      <c r="F158" s="18">
        <v>16.8</v>
      </c>
      <c r="G158" s="18">
        <v>-12</v>
      </c>
      <c r="H158" s="18">
        <v>-3.8</v>
      </c>
      <c r="I158" s="18" t="s">
        <v>2004</v>
      </c>
      <c r="J158" s="18">
        <v>3.9</v>
      </c>
      <c r="K158" s="18" t="s">
        <v>492</v>
      </c>
      <c r="L158" s="18" t="s">
        <v>493</v>
      </c>
      <c r="M158" s="18" t="s">
        <v>496</v>
      </c>
      <c r="N158" s="18" t="s">
        <v>497</v>
      </c>
      <c r="O158">
        <v>20.992379569739111</v>
      </c>
      <c r="P158">
        <v>44.605593029668043</v>
      </c>
      <c r="Q158">
        <v>89.767552550367228</v>
      </c>
      <c r="R158">
        <v>-5.9804987261491416E-2</v>
      </c>
      <c r="S158">
        <v>-14.74120111004526</v>
      </c>
      <c r="T158">
        <v>14.945682092052509</v>
      </c>
      <c r="W158">
        <v>1</v>
      </c>
    </row>
    <row r="159" spans="1:23">
      <c r="A159" s="27" t="s">
        <v>1590</v>
      </c>
      <c r="B159" s="18" t="s">
        <v>434</v>
      </c>
      <c r="C159" s="18" t="s">
        <v>435</v>
      </c>
      <c r="D159" s="18">
        <v>39.799999999999997</v>
      </c>
      <c r="E159" s="18">
        <v>24.1</v>
      </c>
      <c r="F159" s="18">
        <v>10.3</v>
      </c>
      <c r="G159" s="18">
        <v>-12.2</v>
      </c>
      <c r="H159" s="18">
        <v>-18</v>
      </c>
      <c r="I159" s="18" t="s">
        <v>1751</v>
      </c>
      <c r="J159" s="18">
        <v>0.13</v>
      </c>
      <c r="K159" s="18" t="s">
        <v>492</v>
      </c>
      <c r="L159" s="18" t="s">
        <v>493</v>
      </c>
      <c r="M159" s="18" t="s">
        <v>498</v>
      </c>
      <c r="N159" s="18" t="s">
        <v>499</v>
      </c>
      <c r="O159">
        <v>24.060964236705065</v>
      </c>
      <c r="P159">
        <v>61.832564992014689</v>
      </c>
      <c r="Q159">
        <v>48.827481606384367</v>
      </c>
      <c r="R159">
        <v>-13.964114911372508</v>
      </c>
      <c r="S159">
        <v>-15.966525732899475</v>
      </c>
      <c r="T159">
        <v>11.357973004134269</v>
      </c>
      <c r="W159">
        <v>1</v>
      </c>
    </row>
    <row r="160" spans="1:23">
      <c r="A160" s="28" t="s">
        <v>2008</v>
      </c>
      <c r="B160" s="16" t="s">
        <v>393</v>
      </c>
      <c r="C160" s="16" t="s">
        <v>394</v>
      </c>
      <c r="D160" s="16">
        <v>22</v>
      </c>
      <c r="E160" s="5">
        <v>17.8</v>
      </c>
      <c r="F160" s="5">
        <v>9.4</v>
      </c>
      <c r="G160" s="5">
        <v>13</v>
      </c>
      <c r="H160" s="5">
        <v>7.8</v>
      </c>
      <c r="I160" s="17" t="s">
        <v>1762</v>
      </c>
      <c r="J160" s="5">
        <v>8.2000000000000003E-2</v>
      </c>
      <c r="K160" s="5" t="s">
        <v>492</v>
      </c>
      <c r="L160" s="5" t="s">
        <v>491</v>
      </c>
      <c r="M160" s="6" t="s">
        <v>500</v>
      </c>
      <c r="N160" s="6">
        <v>-87.6</v>
      </c>
      <c r="O160">
        <v>17.838161340227867</v>
      </c>
      <c r="P160">
        <v>59.53085517487817</v>
      </c>
      <c r="Q160">
        <v>220.2604561172291</v>
      </c>
      <c r="R160">
        <v>11.732697853088663</v>
      </c>
      <c r="S160">
        <v>9.9361381019592567</v>
      </c>
      <c r="T160">
        <v>9.0452728376164639</v>
      </c>
      <c r="W160">
        <v>1</v>
      </c>
    </row>
    <row r="161" spans="1:23">
      <c r="A161" s="28" t="s">
        <v>2010</v>
      </c>
      <c r="B161" s="16" t="s">
        <v>362</v>
      </c>
      <c r="C161" s="16" t="s">
        <v>373</v>
      </c>
      <c r="D161" s="16">
        <v>46.3</v>
      </c>
      <c r="E161" s="5">
        <v>49</v>
      </c>
      <c r="F161" s="5">
        <v>0.9</v>
      </c>
      <c r="G161" s="5">
        <v>-40.4</v>
      </c>
      <c r="H161" s="5">
        <v>-27.7</v>
      </c>
      <c r="I161" s="17" t="s">
        <v>2011</v>
      </c>
      <c r="J161" s="5">
        <v>0.18</v>
      </c>
      <c r="K161" s="5" t="s">
        <v>492</v>
      </c>
      <c r="L161" s="5" t="s">
        <v>493</v>
      </c>
      <c r="M161" s="6" t="s">
        <v>501</v>
      </c>
      <c r="N161" s="6" t="s">
        <v>502</v>
      </c>
      <c r="O161">
        <v>48.992448397686758</v>
      </c>
      <c r="P161">
        <v>10.367110280438261</v>
      </c>
      <c r="Q161">
        <v>249.91309906580585</v>
      </c>
      <c r="R161">
        <v>3.0279525672818792</v>
      </c>
      <c r="S161">
        <v>8.2801344478635421</v>
      </c>
      <c r="T161">
        <v>48.192643388546287</v>
      </c>
      <c r="W161">
        <v>1</v>
      </c>
    </row>
    <row r="162" spans="1:23">
      <c r="A162" s="28" t="s">
        <v>2012</v>
      </c>
      <c r="B162" s="16" t="s">
        <v>185</v>
      </c>
      <c r="C162" s="16" t="s">
        <v>186</v>
      </c>
      <c r="D162" s="16">
        <v>32.4</v>
      </c>
      <c r="E162" s="5">
        <v>31.9</v>
      </c>
      <c r="F162" s="5">
        <v>-4.7</v>
      </c>
      <c r="G162" s="5">
        <v>-17.8</v>
      </c>
      <c r="H162" s="5">
        <v>-26</v>
      </c>
      <c r="I162" s="17" t="s">
        <v>1899</v>
      </c>
      <c r="J162" s="5">
        <v>0.22</v>
      </c>
      <c r="K162" s="5" t="s">
        <v>492</v>
      </c>
      <c r="L162" s="5" t="s">
        <v>493</v>
      </c>
      <c r="M162" s="6" t="s">
        <v>494</v>
      </c>
      <c r="N162" s="6" t="s">
        <v>1400</v>
      </c>
      <c r="O162">
        <v>31.857966036770144</v>
      </c>
      <c r="P162">
        <v>62.146446968740179</v>
      </c>
      <c r="Q162">
        <v>330.49733974884907</v>
      </c>
      <c r="R162">
        <v>-24.514709090394501</v>
      </c>
      <c r="S162">
        <v>13.871257675202068</v>
      </c>
      <c r="T162">
        <v>14.884463333337786</v>
      </c>
      <c r="W162">
        <v>1</v>
      </c>
    </row>
    <row r="163" spans="1:23">
      <c r="A163" s="31" t="s">
        <v>2022</v>
      </c>
      <c r="B163" s="26" t="s">
        <v>188</v>
      </c>
      <c r="C163" s="26" t="s">
        <v>189</v>
      </c>
      <c r="D163" s="26">
        <v>29.6</v>
      </c>
      <c r="E163" s="26">
        <v>12.2</v>
      </c>
      <c r="F163" s="26">
        <v>11.2</v>
      </c>
      <c r="G163" s="26">
        <v>0.9</v>
      </c>
      <c r="H163" s="26">
        <v>4.7</v>
      </c>
      <c r="I163" s="26" t="s">
        <v>2023</v>
      </c>
      <c r="J163" s="26">
        <v>0.42</v>
      </c>
      <c r="K163" t="s">
        <v>490</v>
      </c>
      <c r="L163" t="s">
        <v>491</v>
      </c>
      <c r="M163">
        <v>-46.3</v>
      </c>
      <c r="N163">
        <v>-179.3</v>
      </c>
      <c r="O163">
        <v>12.179490958164056</v>
      </c>
      <c r="P163">
        <v>23.810436249983297</v>
      </c>
      <c r="Q163">
        <v>8.9281963149527712</v>
      </c>
      <c r="R163">
        <v>-4.8574296439446893</v>
      </c>
      <c r="S163">
        <v>-0.76310242233695913</v>
      </c>
      <c r="T163">
        <v>11.142847569053021</v>
      </c>
      <c r="W163">
        <v>1</v>
      </c>
    </row>
    <row r="164" spans="1:23">
      <c r="A164" s="31" t="s">
        <v>1591</v>
      </c>
      <c r="B164" s="26" t="s">
        <v>190</v>
      </c>
      <c r="C164" s="26" t="s">
        <v>191</v>
      </c>
      <c r="D164" s="26">
        <v>37</v>
      </c>
      <c r="E164" s="26">
        <v>17.3</v>
      </c>
      <c r="F164" s="26">
        <v>-16.2</v>
      </c>
      <c r="G164" s="26">
        <v>-5.8</v>
      </c>
      <c r="H164" s="26">
        <v>1.4</v>
      </c>
      <c r="I164" s="26" t="s">
        <v>1685</v>
      </c>
      <c r="J164" s="26">
        <v>0.17</v>
      </c>
      <c r="K164" t="s">
        <v>490</v>
      </c>
      <c r="L164" t="s">
        <v>491</v>
      </c>
      <c r="M164">
        <v>-21.5</v>
      </c>
      <c r="N164">
        <v>-29.3</v>
      </c>
      <c r="O164">
        <v>17.263835031649254</v>
      </c>
      <c r="P164">
        <v>50.347000790897717</v>
      </c>
      <c r="Q164">
        <v>77.685341247942745</v>
      </c>
      <c r="R164">
        <v>-2.8348858669234422</v>
      </c>
      <c r="S164">
        <v>-12.985997498272603</v>
      </c>
      <c r="T164">
        <v>11.016682399723402</v>
      </c>
      <c r="W164">
        <v>1</v>
      </c>
    </row>
    <row r="165" spans="1:23">
      <c r="A165" s="31" t="s">
        <v>1592</v>
      </c>
      <c r="B165" s="26" t="s">
        <v>148</v>
      </c>
      <c r="C165" s="26" t="s">
        <v>149</v>
      </c>
      <c r="D165" s="26">
        <v>26.7</v>
      </c>
      <c r="E165" s="26">
        <v>12.9</v>
      </c>
      <c r="F165" s="26">
        <v>12.2</v>
      </c>
      <c r="G165" s="26">
        <v>-4.2</v>
      </c>
      <c r="H165" s="26">
        <v>0.9</v>
      </c>
      <c r="I165" s="26" t="s">
        <v>1882</v>
      </c>
      <c r="J165" s="26">
        <v>0.32</v>
      </c>
      <c r="K165" t="s">
        <v>490</v>
      </c>
      <c r="L165" t="s">
        <v>493</v>
      </c>
      <c r="M165">
        <v>-48.7</v>
      </c>
      <c r="N165" t="s">
        <v>1401</v>
      </c>
      <c r="O165">
        <v>12.93406355326894</v>
      </c>
      <c r="P165">
        <v>48.459403425965533</v>
      </c>
      <c r="Q165">
        <v>29.814087229951355</v>
      </c>
      <c r="R165">
        <v>-8.3996246558923406</v>
      </c>
      <c r="S165">
        <v>-4.8132533576781524</v>
      </c>
      <c r="T165">
        <v>8.5772313571994445</v>
      </c>
      <c r="W165">
        <v>1</v>
      </c>
    </row>
    <row r="166" spans="1:23">
      <c r="A166" s="31" t="s">
        <v>2024</v>
      </c>
      <c r="B166" s="26" t="s">
        <v>150</v>
      </c>
      <c r="C166" s="26" t="s">
        <v>151</v>
      </c>
      <c r="D166" s="26">
        <v>37.4</v>
      </c>
      <c r="E166" s="26">
        <v>21.3</v>
      </c>
      <c r="F166" s="26">
        <v>-15.3</v>
      </c>
      <c r="G166" s="26">
        <v>12.8</v>
      </c>
      <c r="H166" s="26">
        <v>7.4</v>
      </c>
      <c r="I166" s="26" t="s">
        <v>2025</v>
      </c>
      <c r="J166" s="26">
        <v>0.27</v>
      </c>
      <c r="K166" t="s">
        <v>492</v>
      </c>
      <c r="L166" t="s">
        <v>491</v>
      </c>
      <c r="M166" t="s">
        <v>1402</v>
      </c>
      <c r="N166">
        <v>-39.6</v>
      </c>
      <c r="O166">
        <v>21.276512872179033</v>
      </c>
      <c r="P166">
        <v>58.053656293860492</v>
      </c>
      <c r="Q166">
        <v>180.34903900215625</v>
      </c>
      <c r="R166">
        <v>18.053721964429037</v>
      </c>
      <c r="S166">
        <v>0.10998246476921025</v>
      </c>
      <c r="T166">
        <v>11.257931741156359</v>
      </c>
      <c r="W166">
        <v>1</v>
      </c>
    </row>
    <row r="167" spans="1:23">
      <c r="A167" s="31" t="s">
        <v>2027</v>
      </c>
      <c r="B167" s="26" t="s">
        <v>11</v>
      </c>
      <c r="C167" s="26" t="s">
        <v>12</v>
      </c>
      <c r="D167" s="26">
        <v>36.299999999999997</v>
      </c>
      <c r="E167" s="26">
        <v>19.2</v>
      </c>
      <c r="F167" s="26">
        <v>8</v>
      </c>
      <c r="G167" s="26">
        <v>-15.6</v>
      </c>
      <c r="H167" s="26">
        <v>-7.9</v>
      </c>
      <c r="I167" s="26" t="s">
        <v>2028</v>
      </c>
      <c r="J167" s="26">
        <v>0.49</v>
      </c>
      <c r="K167" t="s">
        <v>490</v>
      </c>
      <c r="L167" t="s">
        <v>493</v>
      </c>
      <c r="M167">
        <v>-25.5</v>
      </c>
      <c r="N167" t="s">
        <v>1252</v>
      </c>
      <c r="O167">
        <v>19.229404566964625</v>
      </c>
      <c r="P167">
        <v>80.652237410007359</v>
      </c>
      <c r="Q167">
        <v>57.32921869615555</v>
      </c>
      <c r="R167">
        <v>-10.242403411414237</v>
      </c>
      <c r="S167">
        <v>-15.972093586551884</v>
      </c>
      <c r="T167">
        <v>3.1233633826819052</v>
      </c>
      <c r="W167">
        <v>1</v>
      </c>
    </row>
    <row r="168" spans="1:23">
      <c r="A168" s="31" t="s">
        <v>1593</v>
      </c>
      <c r="B168" s="26" t="s">
        <v>13</v>
      </c>
      <c r="C168" s="26" t="s">
        <v>14</v>
      </c>
      <c r="D168" s="26">
        <v>33.1</v>
      </c>
      <c r="E168" s="26">
        <v>13.8</v>
      </c>
      <c r="F168" s="26">
        <v>-13.7</v>
      </c>
      <c r="G168" s="26">
        <v>-1.7</v>
      </c>
      <c r="H168" s="26">
        <v>0.8</v>
      </c>
      <c r="I168" s="26" t="s">
        <v>1798</v>
      </c>
      <c r="J168" s="26">
        <v>0.2</v>
      </c>
      <c r="K168" t="s">
        <v>490</v>
      </c>
      <c r="L168" t="s">
        <v>491</v>
      </c>
      <c r="M168">
        <v>-36.1</v>
      </c>
      <c r="N168">
        <v>-5.5</v>
      </c>
      <c r="O168">
        <v>13.828231991111515</v>
      </c>
      <c r="P168">
        <v>34.777029568738904</v>
      </c>
      <c r="Q168">
        <v>22.396883389099145</v>
      </c>
      <c r="R168">
        <v>-7.2924340012101876</v>
      </c>
      <c r="S168">
        <v>-3.0052603467143042</v>
      </c>
      <c r="T168">
        <v>11.358204813546028</v>
      </c>
      <c r="W168">
        <v>1</v>
      </c>
    </row>
    <row r="169" spans="1:23">
      <c r="A169" s="31" t="s">
        <v>2031</v>
      </c>
      <c r="B169" s="26" t="s">
        <v>15</v>
      </c>
      <c r="C169" s="26" t="s">
        <v>16</v>
      </c>
      <c r="D169" s="26">
        <v>35.200000000000003</v>
      </c>
      <c r="E169" s="26">
        <v>19.899999999999999</v>
      </c>
      <c r="F169" s="26">
        <v>5.5</v>
      </c>
      <c r="G169" s="26">
        <v>-10.5</v>
      </c>
      <c r="H169" s="26">
        <v>-16</v>
      </c>
      <c r="I169" s="26" t="s">
        <v>1894</v>
      </c>
      <c r="J169" s="26">
        <v>0.23</v>
      </c>
      <c r="K169" t="s">
        <v>492</v>
      </c>
      <c r="L169" t="s">
        <v>493</v>
      </c>
      <c r="M169" t="s">
        <v>1403</v>
      </c>
      <c r="N169" t="s">
        <v>1251</v>
      </c>
      <c r="O169">
        <v>19.912307751739878</v>
      </c>
      <c r="P169">
        <v>45.483120375708701</v>
      </c>
      <c r="Q169">
        <v>358.78616986928796</v>
      </c>
      <c r="R169">
        <v>-14.195163990385172</v>
      </c>
      <c r="S169">
        <v>0.30077426704757482</v>
      </c>
      <c r="T169">
        <v>13.960904488118027</v>
      </c>
      <c r="W169">
        <v>1</v>
      </c>
    </row>
    <row r="170" spans="1:23">
      <c r="A170" s="32" t="s">
        <v>2033</v>
      </c>
      <c r="B170" t="s">
        <v>17</v>
      </c>
      <c r="C170" t="s">
        <v>18</v>
      </c>
      <c r="D170">
        <v>39.799999999999997</v>
      </c>
      <c r="E170">
        <v>18</v>
      </c>
      <c r="F170">
        <v>7.8</v>
      </c>
      <c r="G170">
        <v>-16</v>
      </c>
      <c r="H170">
        <v>-2.5</v>
      </c>
      <c r="I170" t="s">
        <v>2034</v>
      </c>
      <c r="J170">
        <v>0.18</v>
      </c>
      <c r="K170" t="s">
        <v>490</v>
      </c>
      <c r="L170" t="s">
        <v>493</v>
      </c>
      <c r="M170">
        <v>-15.9</v>
      </c>
      <c r="N170" t="s">
        <v>1404</v>
      </c>
      <c r="O170">
        <v>17.974704448196082</v>
      </c>
      <c r="P170">
        <v>36.517696013168134</v>
      </c>
      <c r="Q170">
        <v>51.116466082573197</v>
      </c>
      <c r="R170">
        <v>-6.7144421773783414</v>
      </c>
      <c r="S170">
        <v>-8.3261945392535548</v>
      </c>
      <c r="T170">
        <v>14.445786608597922</v>
      </c>
      <c r="W170">
        <v>1</v>
      </c>
    </row>
    <row r="171" spans="1:23">
      <c r="A171" s="32" t="s">
        <v>1594</v>
      </c>
      <c r="B171" t="s">
        <v>19</v>
      </c>
      <c r="C171" t="s">
        <v>20</v>
      </c>
      <c r="D171">
        <v>33.700000000000003</v>
      </c>
      <c r="E171">
        <v>21.1</v>
      </c>
      <c r="F171">
        <v>5.6</v>
      </c>
      <c r="G171">
        <v>-2.2999999999999998</v>
      </c>
      <c r="H171">
        <v>-20.2</v>
      </c>
      <c r="I171" t="s">
        <v>2035</v>
      </c>
      <c r="J171">
        <v>0.53</v>
      </c>
      <c r="K171" t="s">
        <v>492</v>
      </c>
      <c r="L171" t="s">
        <v>491</v>
      </c>
      <c r="M171" t="s">
        <v>1405</v>
      </c>
      <c r="N171">
        <v>-149</v>
      </c>
      <c r="O171">
        <v>21.087674124947966</v>
      </c>
      <c r="P171">
        <v>17.752582481165561</v>
      </c>
      <c r="Q171">
        <v>310.95817156921089</v>
      </c>
      <c r="R171">
        <v>-4.2147742408758617</v>
      </c>
      <c r="S171">
        <v>4.8556980113799009</v>
      </c>
      <c r="T171">
        <v>20.083522472931151</v>
      </c>
      <c r="W171">
        <v>1</v>
      </c>
    </row>
    <row r="172" spans="1:23">
      <c r="A172" s="32" t="s">
        <v>1595</v>
      </c>
      <c r="B172" t="s">
        <v>21</v>
      </c>
      <c r="C172" t="s">
        <v>776</v>
      </c>
      <c r="D172">
        <v>39</v>
      </c>
      <c r="E172">
        <v>28.8</v>
      </c>
      <c r="F172">
        <v>-28.2</v>
      </c>
      <c r="G172">
        <v>3.4</v>
      </c>
      <c r="H172">
        <v>4.5999999999999996</v>
      </c>
      <c r="I172" t="s">
        <v>1748</v>
      </c>
      <c r="J172">
        <v>0.11</v>
      </c>
      <c r="K172" t="s">
        <v>490</v>
      </c>
      <c r="L172" t="s">
        <v>491</v>
      </c>
      <c r="M172">
        <v>-8</v>
      </c>
      <c r="N172">
        <v>-11.2</v>
      </c>
      <c r="O172">
        <v>28.774294083434956</v>
      </c>
      <c r="P172">
        <v>4.4413694336418237</v>
      </c>
      <c r="Q172">
        <v>105.97855320623171</v>
      </c>
      <c r="R172">
        <v>0.61338714800798089</v>
      </c>
      <c r="S172">
        <v>-2.1421611760577117</v>
      </c>
      <c r="T172">
        <v>28.687887717684088</v>
      </c>
      <c r="W172">
        <v>1</v>
      </c>
    </row>
    <row r="173" spans="1:23">
      <c r="A173" s="32" t="s">
        <v>1596</v>
      </c>
      <c r="B173" t="s">
        <v>22</v>
      </c>
      <c r="C173" t="s">
        <v>23</v>
      </c>
      <c r="D173">
        <v>36</v>
      </c>
      <c r="E173">
        <v>17.5</v>
      </c>
      <c r="F173">
        <v>-10.7</v>
      </c>
      <c r="G173">
        <v>-7.6</v>
      </c>
      <c r="H173">
        <v>11.6</v>
      </c>
      <c r="I173" t="s">
        <v>2038</v>
      </c>
      <c r="J173">
        <v>0.41</v>
      </c>
      <c r="K173" t="s">
        <v>492</v>
      </c>
      <c r="L173" t="s">
        <v>493</v>
      </c>
      <c r="M173" t="s">
        <v>1406</v>
      </c>
      <c r="N173" t="s">
        <v>1361</v>
      </c>
      <c r="O173">
        <v>17.515992692393997</v>
      </c>
      <c r="P173">
        <v>43.881764462325251</v>
      </c>
      <c r="Q173">
        <v>172.87885547345115</v>
      </c>
      <c r="R173">
        <v>12.047946579558813</v>
      </c>
      <c r="S173">
        <v>-1.505166455632323</v>
      </c>
      <c r="T173">
        <v>12.625032956667331</v>
      </c>
      <c r="W173">
        <v>1</v>
      </c>
    </row>
    <row r="174" spans="1:23">
      <c r="A174" s="32" t="s">
        <v>2039</v>
      </c>
      <c r="B174" t="s">
        <v>24</v>
      </c>
      <c r="C174" t="s">
        <v>25</v>
      </c>
      <c r="D174">
        <v>45.5</v>
      </c>
      <c r="E174">
        <v>35.700000000000003</v>
      </c>
      <c r="F174">
        <v>-35.4</v>
      </c>
      <c r="G174">
        <v>1.8</v>
      </c>
      <c r="H174">
        <v>-4.4000000000000004</v>
      </c>
      <c r="I174" t="s">
        <v>2040</v>
      </c>
      <c r="J174">
        <v>0.4</v>
      </c>
      <c r="K174" t="s">
        <v>492</v>
      </c>
      <c r="L174" t="s">
        <v>493</v>
      </c>
      <c r="M174" t="s">
        <v>1294</v>
      </c>
      <c r="N174" t="s">
        <v>1407</v>
      </c>
      <c r="O174">
        <v>35.717782685939504</v>
      </c>
      <c r="P174">
        <v>46.405972130264843</v>
      </c>
      <c r="Q174">
        <v>222.93713408068274</v>
      </c>
      <c r="R174">
        <v>18.93828174295583</v>
      </c>
      <c r="S174">
        <v>17.621424262513784</v>
      </c>
      <c r="T174">
        <v>24.628984785916703</v>
      </c>
      <c r="W174">
        <v>1</v>
      </c>
    </row>
    <row r="175" spans="1:23">
      <c r="A175" s="32" t="s">
        <v>1597</v>
      </c>
      <c r="B175" t="s">
        <v>26</v>
      </c>
      <c r="C175" t="s">
        <v>27</v>
      </c>
      <c r="D175">
        <v>38.1</v>
      </c>
      <c r="E175">
        <v>18.100000000000001</v>
      </c>
      <c r="F175">
        <v>4.5</v>
      </c>
      <c r="G175">
        <v>-14.4</v>
      </c>
      <c r="H175">
        <v>-10</v>
      </c>
      <c r="I175" t="s">
        <v>1691</v>
      </c>
      <c r="J175">
        <v>7.2999999999999995E-2</v>
      </c>
      <c r="K175" t="s">
        <v>490</v>
      </c>
      <c r="L175" t="s">
        <v>493</v>
      </c>
      <c r="M175">
        <v>-31.1</v>
      </c>
      <c r="N175" t="s">
        <v>1408</v>
      </c>
      <c r="O175">
        <v>18.100000000000001</v>
      </c>
      <c r="P175">
        <v>71.603761718106725</v>
      </c>
      <c r="Q175">
        <v>331.71509328061597</v>
      </c>
      <c r="R175">
        <v>-15.124370156909352</v>
      </c>
      <c r="S175">
        <v>8.138495736436667</v>
      </c>
      <c r="T175">
        <v>5.7121199658963739</v>
      </c>
      <c r="W175">
        <v>1</v>
      </c>
    </row>
    <row r="176" spans="1:23">
      <c r="A176" s="32" t="s">
        <v>2041</v>
      </c>
      <c r="B176" t="s">
        <v>28</v>
      </c>
      <c r="C176" t="s">
        <v>29</v>
      </c>
      <c r="D176">
        <v>30.7</v>
      </c>
      <c r="E176">
        <v>21.7</v>
      </c>
      <c r="F176">
        <v>15.3</v>
      </c>
      <c r="G176">
        <v>-13.3</v>
      </c>
      <c r="H176">
        <v>-7.8</v>
      </c>
      <c r="I176" t="s">
        <v>1790</v>
      </c>
      <c r="J176">
        <v>0.15</v>
      </c>
      <c r="K176" t="s">
        <v>492</v>
      </c>
      <c r="L176" t="s">
        <v>491</v>
      </c>
      <c r="M176" t="s">
        <v>1409</v>
      </c>
      <c r="N176">
        <v>-162.1</v>
      </c>
      <c r="O176">
        <v>21.721418001594646</v>
      </c>
      <c r="P176">
        <v>67.278770293661267</v>
      </c>
      <c r="Q176">
        <v>240.04184789156142</v>
      </c>
      <c r="R176">
        <v>10.005188198074269</v>
      </c>
      <c r="S176">
        <v>17.358761824780348</v>
      </c>
      <c r="T176">
        <v>8.3898508348875804</v>
      </c>
      <c r="W176">
        <v>1</v>
      </c>
    </row>
    <row r="177" spans="1:23">
      <c r="A177" s="32" t="s">
        <v>2042</v>
      </c>
      <c r="B177" t="s">
        <v>30</v>
      </c>
      <c r="C177" t="s">
        <v>31</v>
      </c>
      <c r="D177">
        <v>26.3</v>
      </c>
      <c r="E177">
        <v>12</v>
      </c>
      <c r="F177">
        <v>11.5</v>
      </c>
      <c r="G177">
        <v>-2.8</v>
      </c>
      <c r="H177">
        <v>-2.2000000000000002</v>
      </c>
      <c r="I177" t="s">
        <v>1748</v>
      </c>
      <c r="J177">
        <v>0.11</v>
      </c>
      <c r="K177" t="s">
        <v>492</v>
      </c>
      <c r="L177" t="s">
        <v>493</v>
      </c>
      <c r="M177" t="s">
        <v>1410</v>
      </c>
      <c r="N177" t="s">
        <v>1411</v>
      </c>
      <c r="O177">
        <v>12.038687636117153</v>
      </c>
      <c r="P177">
        <v>30.219909463635908</v>
      </c>
      <c r="Q177">
        <v>134.5009181284031</v>
      </c>
      <c r="R177">
        <v>4.2470993726388127</v>
      </c>
      <c r="S177">
        <v>-4.3217411905041079</v>
      </c>
      <c r="T177">
        <v>10.402629475340893</v>
      </c>
      <c r="W177">
        <v>1</v>
      </c>
    </row>
    <row r="178" spans="1:23">
      <c r="A178" s="32" t="s">
        <v>1598</v>
      </c>
      <c r="B178" t="s">
        <v>32</v>
      </c>
      <c r="C178" t="s">
        <v>33</v>
      </c>
      <c r="D178">
        <v>26.1</v>
      </c>
      <c r="E178">
        <v>13.4</v>
      </c>
      <c r="F178">
        <v>0.4</v>
      </c>
      <c r="G178">
        <v>-1.4</v>
      </c>
      <c r="H178">
        <v>13.3</v>
      </c>
      <c r="I178" t="s">
        <v>2044</v>
      </c>
      <c r="J178">
        <v>1.7</v>
      </c>
      <c r="K178" t="s">
        <v>490</v>
      </c>
      <c r="L178" t="s">
        <v>491</v>
      </c>
      <c r="M178">
        <v>-45.8</v>
      </c>
      <c r="N178">
        <v>-172.7</v>
      </c>
      <c r="O178">
        <v>13.379461872586656</v>
      </c>
      <c r="P178">
        <v>43.609512929990395</v>
      </c>
      <c r="Q178">
        <v>188.97389205334864</v>
      </c>
      <c r="R178">
        <v>9.1153875613195776</v>
      </c>
      <c r="S178">
        <v>1.4394780630854374</v>
      </c>
      <c r="T178">
        <v>9.6874977425977313</v>
      </c>
      <c r="W178">
        <v>1</v>
      </c>
    </row>
    <row r="179" spans="1:23">
      <c r="A179" s="32" t="s">
        <v>1599</v>
      </c>
      <c r="B179" t="s">
        <v>36</v>
      </c>
      <c r="C179" t="s">
        <v>37</v>
      </c>
      <c r="D179">
        <v>23.3</v>
      </c>
      <c r="E179">
        <v>25.3</v>
      </c>
      <c r="F179">
        <v>21.3</v>
      </c>
      <c r="G179">
        <v>2.2000000000000002</v>
      </c>
      <c r="H179">
        <v>13.4</v>
      </c>
      <c r="I179" t="s">
        <v>2046</v>
      </c>
      <c r="J179">
        <v>0.35</v>
      </c>
      <c r="K179" t="s">
        <v>490</v>
      </c>
      <c r="L179" t="s">
        <v>491</v>
      </c>
      <c r="M179">
        <v>-69.5</v>
      </c>
      <c r="N179">
        <v>-179.7</v>
      </c>
      <c r="O179">
        <v>25.260443384865596</v>
      </c>
      <c r="P179">
        <v>37.595655147051886</v>
      </c>
      <c r="Q179">
        <v>7.7884739925602275</v>
      </c>
      <c r="R179">
        <v>-15.268854876361967</v>
      </c>
      <c r="S179">
        <v>-2.0884438114246859</v>
      </c>
      <c r="T179">
        <v>20.014756386504416</v>
      </c>
      <c r="W179">
        <v>1</v>
      </c>
    </row>
    <row r="180" spans="1:23">
      <c r="A180" s="32" t="s">
        <v>1600</v>
      </c>
      <c r="B180" t="s">
        <v>38</v>
      </c>
      <c r="C180" t="s">
        <v>39</v>
      </c>
      <c r="D180">
        <v>37</v>
      </c>
      <c r="E180">
        <v>19.899999999999999</v>
      </c>
      <c r="F180">
        <v>-7</v>
      </c>
      <c r="G180">
        <v>16.100000000000001</v>
      </c>
      <c r="H180">
        <v>9.4</v>
      </c>
      <c r="I180" t="s">
        <v>1882</v>
      </c>
      <c r="J180">
        <v>0.32</v>
      </c>
      <c r="K180" t="s">
        <v>490</v>
      </c>
      <c r="L180" t="s">
        <v>491</v>
      </c>
      <c r="M180">
        <v>-68.2</v>
      </c>
      <c r="N180">
        <v>-24</v>
      </c>
      <c r="O180">
        <v>19.91406538103157</v>
      </c>
      <c r="P180">
        <v>47.184134825603934</v>
      </c>
      <c r="Q180">
        <v>305.71227321446611</v>
      </c>
      <c r="R180">
        <v>-8.5267926674045516</v>
      </c>
      <c r="S180">
        <v>11.860925366670237</v>
      </c>
      <c r="T180">
        <v>13.534483967014573</v>
      </c>
      <c r="W180">
        <v>1</v>
      </c>
    </row>
    <row r="181" spans="1:23">
      <c r="A181" s="32" t="s">
        <v>1601</v>
      </c>
      <c r="B181" t="s">
        <v>40</v>
      </c>
      <c r="C181" t="s">
        <v>41</v>
      </c>
      <c r="D181">
        <v>22.2</v>
      </c>
      <c r="E181">
        <v>16</v>
      </c>
      <c r="F181">
        <v>-7.2</v>
      </c>
      <c r="G181">
        <v>-12.1</v>
      </c>
      <c r="H181">
        <v>-7.7</v>
      </c>
      <c r="I181" t="s">
        <v>2047</v>
      </c>
      <c r="J181">
        <v>0.45</v>
      </c>
      <c r="K181" t="s">
        <v>492</v>
      </c>
      <c r="L181" t="s">
        <v>493</v>
      </c>
      <c r="M181" t="s">
        <v>1412</v>
      </c>
      <c r="N181" t="s">
        <v>1413</v>
      </c>
      <c r="O181">
        <v>16.048052841388579</v>
      </c>
      <c r="P181">
        <v>47.08457772753772</v>
      </c>
      <c r="Q181">
        <v>271.55977318340422</v>
      </c>
      <c r="R181">
        <v>-0.31991302486408202</v>
      </c>
      <c r="S181">
        <v>11.748591456052672</v>
      </c>
      <c r="T181">
        <v>10.927408405257328</v>
      </c>
      <c r="W181">
        <v>1</v>
      </c>
    </row>
    <row r="182" spans="1:23">
      <c r="A182" s="32" t="s">
        <v>1602</v>
      </c>
      <c r="B182" t="s">
        <v>42</v>
      </c>
      <c r="C182" t="s">
        <v>43</v>
      </c>
      <c r="D182">
        <v>27.2</v>
      </c>
      <c r="E182">
        <v>16.899999999999999</v>
      </c>
      <c r="F182">
        <v>15</v>
      </c>
      <c r="G182">
        <v>-6.9</v>
      </c>
      <c r="H182">
        <v>-3.5</v>
      </c>
      <c r="I182" t="s">
        <v>1853</v>
      </c>
      <c r="J182">
        <v>0.1</v>
      </c>
      <c r="K182" t="s">
        <v>490</v>
      </c>
      <c r="L182" t="s">
        <v>493</v>
      </c>
      <c r="M182">
        <v>-2</v>
      </c>
      <c r="N182" t="s">
        <v>1414</v>
      </c>
      <c r="O182">
        <v>16.877796064652518</v>
      </c>
      <c r="P182">
        <v>38.488649780358784</v>
      </c>
      <c r="Q182">
        <v>67.831795328064501</v>
      </c>
      <c r="R182">
        <v>-3.9634640769992036</v>
      </c>
      <c r="S182">
        <v>-9.7275995117831879</v>
      </c>
      <c r="T182">
        <v>13.21078196961453</v>
      </c>
      <c r="W182">
        <v>1</v>
      </c>
    </row>
    <row r="183" spans="1:23">
      <c r="A183" s="32" t="s">
        <v>2055</v>
      </c>
      <c r="B183" t="s">
        <v>46</v>
      </c>
      <c r="C183" t="s">
        <v>47</v>
      </c>
      <c r="D183">
        <v>22.2</v>
      </c>
      <c r="E183">
        <v>16.2</v>
      </c>
      <c r="F183">
        <v>-2.2999999999999998</v>
      </c>
      <c r="G183">
        <v>5.7</v>
      </c>
      <c r="H183">
        <v>16.5</v>
      </c>
      <c r="I183" t="s">
        <v>2056</v>
      </c>
      <c r="J183">
        <v>7.6</v>
      </c>
      <c r="K183" t="s">
        <v>490</v>
      </c>
      <c r="L183" t="s">
        <v>493</v>
      </c>
      <c r="M183">
        <v>-61.7</v>
      </c>
      <c r="N183" t="s">
        <v>1415</v>
      </c>
      <c r="O183">
        <v>17.607668783799859</v>
      </c>
      <c r="P183">
        <v>47.917532333914522</v>
      </c>
      <c r="Q183">
        <v>170.4630347252388</v>
      </c>
      <c r="R183">
        <v>12.887461409979075</v>
      </c>
      <c r="S183">
        <v>-2.1651697264352583</v>
      </c>
      <c r="T183">
        <v>11.800651611755532</v>
      </c>
      <c r="W183">
        <v>1</v>
      </c>
    </row>
    <row r="184" spans="1:23">
      <c r="A184" s="32" t="s">
        <v>2059</v>
      </c>
      <c r="B184" t="s">
        <v>49</v>
      </c>
      <c r="C184" t="s">
        <v>50</v>
      </c>
      <c r="D184">
        <v>26.3</v>
      </c>
      <c r="E184">
        <v>12.4</v>
      </c>
      <c r="F184">
        <v>12</v>
      </c>
      <c r="G184">
        <v>3.5</v>
      </c>
      <c r="H184">
        <v>-10.5</v>
      </c>
      <c r="I184" t="s">
        <v>2060</v>
      </c>
      <c r="J184">
        <v>0.67</v>
      </c>
      <c r="K184" t="s">
        <v>492</v>
      </c>
      <c r="L184" t="s">
        <v>493</v>
      </c>
      <c r="M184" t="s">
        <v>1416</v>
      </c>
      <c r="N184" t="s">
        <v>1417</v>
      </c>
      <c r="O184">
        <v>16.324827717314509</v>
      </c>
      <c r="P184">
        <v>51.447693738860053</v>
      </c>
      <c r="Q184">
        <v>53.382167422013396</v>
      </c>
      <c r="R184">
        <v>-7.6149901808021463</v>
      </c>
      <c r="S184">
        <v>-10.246928614137946</v>
      </c>
      <c r="T184">
        <v>10.174103327716299</v>
      </c>
      <c r="W184">
        <v>1</v>
      </c>
    </row>
    <row r="185" spans="1:23">
      <c r="A185" s="32" t="s">
        <v>2061</v>
      </c>
      <c r="B185" t="s">
        <v>51</v>
      </c>
      <c r="C185" t="s">
        <v>52</v>
      </c>
      <c r="D185">
        <v>28.5</v>
      </c>
      <c r="E185">
        <v>11.2</v>
      </c>
      <c r="F185">
        <v>7</v>
      </c>
      <c r="G185">
        <v>2.9</v>
      </c>
      <c r="H185">
        <v>8.3000000000000007</v>
      </c>
      <c r="I185" t="s">
        <v>1780</v>
      </c>
      <c r="J185">
        <v>0.2</v>
      </c>
      <c r="K185" t="s">
        <v>490</v>
      </c>
      <c r="L185" t="s">
        <v>493</v>
      </c>
      <c r="M185">
        <v>-71.5</v>
      </c>
      <c r="N185" t="s">
        <v>1418</v>
      </c>
      <c r="O185">
        <v>11.23832727766904</v>
      </c>
      <c r="P185">
        <v>50.92293238453103</v>
      </c>
      <c r="Q185">
        <v>124.84927229752488</v>
      </c>
      <c r="R185">
        <v>4.9852350728935431</v>
      </c>
      <c r="S185">
        <v>-7.1596672787211073</v>
      </c>
      <c r="T185">
        <v>7.0842498350920975</v>
      </c>
      <c r="W185">
        <v>1</v>
      </c>
    </row>
    <row r="186" spans="1:23">
      <c r="A186" s="32" t="s">
        <v>1603</v>
      </c>
      <c r="B186" t="s">
        <v>54</v>
      </c>
      <c r="C186" t="s">
        <v>55</v>
      </c>
      <c r="D186">
        <v>30.8</v>
      </c>
      <c r="E186">
        <v>18</v>
      </c>
      <c r="F186">
        <v>2.9</v>
      </c>
      <c r="G186">
        <v>13.4</v>
      </c>
      <c r="H186">
        <v>-12.5</v>
      </c>
      <c r="I186" t="s">
        <v>2040</v>
      </c>
      <c r="J186">
        <v>0.4</v>
      </c>
      <c r="K186" t="s">
        <v>490</v>
      </c>
      <c r="L186" t="s">
        <v>491</v>
      </c>
      <c r="M186">
        <v>-39.4</v>
      </c>
      <c r="N186">
        <v>-95.9</v>
      </c>
      <c r="O186">
        <v>18.553166845581917</v>
      </c>
      <c r="P186">
        <v>81.956659458031552</v>
      </c>
      <c r="Q186">
        <v>355.29388358956601</v>
      </c>
      <c r="R186">
        <v>-18.308716068082099</v>
      </c>
      <c r="S186">
        <v>1.5072181773426159</v>
      </c>
      <c r="T186">
        <v>2.5959987103695479</v>
      </c>
      <c r="W186">
        <v>1</v>
      </c>
    </row>
    <row r="187" spans="1:23">
      <c r="A187" s="32" t="s">
        <v>1604</v>
      </c>
      <c r="B187" t="s">
        <v>56</v>
      </c>
      <c r="C187" t="s">
        <v>57</v>
      </c>
      <c r="D187">
        <v>44</v>
      </c>
      <c r="E187">
        <v>16.5</v>
      </c>
      <c r="F187">
        <v>14.4</v>
      </c>
      <c r="G187">
        <v>4.5999999999999996</v>
      </c>
      <c r="H187">
        <v>6.5</v>
      </c>
      <c r="I187" t="s">
        <v>2063</v>
      </c>
      <c r="J187">
        <v>0.82</v>
      </c>
      <c r="K187" t="s">
        <v>490</v>
      </c>
      <c r="L187" t="s">
        <v>491</v>
      </c>
      <c r="M187">
        <v>-44.2</v>
      </c>
      <c r="N187">
        <v>-176.2</v>
      </c>
      <c r="O187">
        <v>16.455090397806995</v>
      </c>
      <c r="P187">
        <v>23.841359763572328</v>
      </c>
      <c r="Q187">
        <v>33.133806281469845</v>
      </c>
      <c r="R187">
        <v>-5.5697247939636849</v>
      </c>
      <c r="S187">
        <v>-3.6355425870936871</v>
      </c>
      <c r="T187">
        <v>15.050946675107657</v>
      </c>
      <c r="W187">
        <v>1</v>
      </c>
    </row>
    <row r="188" spans="1:23">
      <c r="A188" s="32" t="s">
        <v>1605</v>
      </c>
      <c r="B188" t="s">
        <v>58</v>
      </c>
      <c r="C188" t="s">
        <v>59</v>
      </c>
      <c r="D188">
        <v>35.4</v>
      </c>
      <c r="E188">
        <v>19</v>
      </c>
      <c r="F188">
        <v>-2</v>
      </c>
      <c r="G188">
        <v>-16.100000000000001</v>
      </c>
      <c r="H188">
        <v>9.9</v>
      </c>
      <c r="I188" t="s">
        <v>2064</v>
      </c>
      <c r="J188">
        <v>2.4</v>
      </c>
      <c r="K188" t="s">
        <v>490</v>
      </c>
      <c r="L188" t="s">
        <v>493</v>
      </c>
      <c r="M188">
        <v>-36.9</v>
      </c>
      <c r="N188" t="s">
        <v>1419</v>
      </c>
      <c r="O188">
        <v>19.0057885919001</v>
      </c>
      <c r="P188">
        <v>6.5921715221855353</v>
      </c>
      <c r="Q188">
        <v>325.38748015325302</v>
      </c>
      <c r="R188">
        <v>-1.7957235213480507</v>
      </c>
      <c r="S188">
        <v>1.2393658927942162</v>
      </c>
      <c r="T188">
        <v>18.880131069954356</v>
      </c>
      <c r="W188">
        <v>1</v>
      </c>
    </row>
    <row r="189" spans="1:23">
      <c r="A189" s="32" t="s">
        <v>1606</v>
      </c>
      <c r="B189" t="s">
        <v>60</v>
      </c>
      <c r="C189" t="s">
        <v>61</v>
      </c>
      <c r="D189">
        <v>30.7</v>
      </c>
      <c r="E189">
        <v>16.3</v>
      </c>
      <c r="F189">
        <v>10</v>
      </c>
      <c r="G189">
        <v>-12.7</v>
      </c>
      <c r="H189">
        <v>2.2000000000000002</v>
      </c>
      <c r="I189" t="s">
        <v>1681</v>
      </c>
      <c r="J189">
        <v>0.13</v>
      </c>
      <c r="K189" t="s">
        <v>490</v>
      </c>
      <c r="L189" t="s">
        <v>493</v>
      </c>
      <c r="M189">
        <v>-28.7</v>
      </c>
      <c r="N189" t="s">
        <v>1420</v>
      </c>
      <c r="O189">
        <v>16.313491349187025</v>
      </c>
      <c r="P189">
        <v>21.885656993134049</v>
      </c>
      <c r="Q189">
        <v>18.114512828230716</v>
      </c>
      <c r="R189">
        <v>-5.7795539118358903</v>
      </c>
      <c r="S189">
        <v>-1.8906698726213786</v>
      </c>
      <c r="T189">
        <v>15.137771434823035</v>
      </c>
      <c r="W189">
        <v>1</v>
      </c>
    </row>
    <row r="190" spans="1:23">
      <c r="A190" s="32" t="s">
        <v>1607</v>
      </c>
      <c r="B190" t="s">
        <v>64</v>
      </c>
      <c r="C190" t="s">
        <v>65</v>
      </c>
      <c r="D190">
        <v>37</v>
      </c>
      <c r="E190">
        <v>16.2</v>
      </c>
      <c r="F190">
        <v>-5.2</v>
      </c>
      <c r="G190">
        <v>-15.1</v>
      </c>
      <c r="H190">
        <v>2.6</v>
      </c>
      <c r="I190" t="s">
        <v>1991</v>
      </c>
      <c r="J190">
        <v>0.24</v>
      </c>
      <c r="K190" t="s">
        <v>492</v>
      </c>
      <c r="L190" t="s">
        <v>493</v>
      </c>
      <c r="M190" t="s">
        <v>1421</v>
      </c>
      <c r="N190" t="s">
        <v>1422</v>
      </c>
      <c r="O190">
        <v>16.180543872194161</v>
      </c>
      <c r="P190">
        <v>13.812200322125317</v>
      </c>
      <c r="Q190">
        <v>151.63953974824821</v>
      </c>
      <c r="R190">
        <v>3.3993028887297392</v>
      </c>
      <c r="S190">
        <v>-1.8349656701130019</v>
      </c>
      <c r="T190">
        <v>15.712658618457297</v>
      </c>
      <c r="W190">
        <v>1</v>
      </c>
    </row>
    <row r="191" spans="1:23">
      <c r="A191" s="32" t="s">
        <v>1608</v>
      </c>
      <c r="B191" t="s">
        <v>902</v>
      </c>
      <c r="C191" t="s">
        <v>945</v>
      </c>
      <c r="D191">
        <v>18.7</v>
      </c>
      <c r="E191">
        <v>44.8</v>
      </c>
      <c r="F191">
        <v>-3.4</v>
      </c>
      <c r="G191">
        <v>-43.5</v>
      </c>
      <c r="H191">
        <v>-10.3</v>
      </c>
      <c r="I191" t="s">
        <v>1673</v>
      </c>
      <c r="J191">
        <v>0.11</v>
      </c>
      <c r="K191" t="s">
        <v>490</v>
      </c>
      <c r="L191" t="s">
        <v>493</v>
      </c>
      <c r="M191">
        <v>-1.3</v>
      </c>
      <c r="N191" t="s">
        <v>1423</v>
      </c>
      <c r="O191">
        <v>44.831908279706319</v>
      </c>
      <c r="P191">
        <v>63.221317557294405</v>
      </c>
      <c r="Q191">
        <v>285.59676306777794</v>
      </c>
      <c r="R191">
        <v>-10.761026942205927</v>
      </c>
      <c r="S191">
        <v>38.550075860761396</v>
      </c>
      <c r="T191">
        <v>20.198810615446124</v>
      </c>
      <c r="W191">
        <v>1</v>
      </c>
    </row>
    <row r="192" spans="1:23">
      <c r="A192" s="32" t="s">
        <v>2073</v>
      </c>
      <c r="B192" t="s">
        <v>66</v>
      </c>
      <c r="C192" t="s">
        <v>67</v>
      </c>
      <c r="D192">
        <v>34.299999999999997</v>
      </c>
      <c r="E192">
        <v>15.1</v>
      </c>
      <c r="F192">
        <v>-1.1000000000000001</v>
      </c>
      <c r="G192">
        <v>11.4</v>
      </c>
      <c r="H192">
        <v>-9.9</v>
      </c>
      <c r="I192" t="s">
        <v>2074</v>
      </c>
      <c r="J192">
        <v>0.43</v>
      </c>
      <c r="K192" t="s">
        <v>492</v>
      </c>
      <c r="L192" t="s">
        <v>493</v>
      </c>
      <c r="M192" t="s">
        <v>1424</v>
      </c>
      <c r="N192" t="s">
        <v>1406</v>
      </c>
      <c r="O192">
        <v>15.138692149588088</v>
      </c>
      <c r="P192">
        <v>63.145908056133898</v>
      </c>
      <c r="Q192">
        <v>302.17891023388341</v>
      </c>
      <c r="R192">
        <v>-7.1928899943551983</v>
      </c>
      <c r="S192">
        <v>11.431444874389744</v>
      </c>
      <c r="T192">
        <v>6.8384502347310647</v>
      </c>
      <c r="W192">
        <v>1</v>
      </c>
    </row>
    <row r="193" spans="1:23">
      <c r="A193" s="32" t="s">
        <v>2075</v>
      </c>
      <c r="B193" t="s">
        <v>68</v>
      </c>
      <c r="C193" t="s">
        <v>69</v>
      </c>
      <c r="D193">
        <v>23.5</v>
      </c>
      <c r="E193">
        <v>11.8</v>
      </c>
      <c r="F193">
        <v>2.2999999999999998</v>
      </c>
      <c r="G193">
        <v>2.5</v>
      </c>
      <c r="H193">
        <v>-11.3</v>
      </c>
      <c r="I193" t="s">
        <v>1798</v>
      </c>
      <c r="J193">
        <v>0.2</v>
      </c>
      <c r="K193" t="s">
        <v>492</v>
      </c>
      <c r="L193" t="s">
        <v>491</v>
      </c>
      <c r="M193" t="s">
        <v>1425</v>
      </c>
      <c r="N193">
        <v>-165.1</v>
      </c>
      <c r="O193">
        <v>11.799576263578283</v>
      </c>
      <c r="P193">
        <v>43.705356356042152</v>
      </c>
      <c r="Q193">
        <v>12.93168872191626</v>
      </c>
      <c r="R193">
        <v>-7.9461393869021419</v>
      </c>
      <c r="S193">
        <v>-1.8245347738115192</v>
      </c>
      <c r="T193">
        <v>8.5299438276623505</v>
      </c>
      <c r="W193">
        <v>1</v>
      </c>
    </row>
    <row r="194" spans="1:23">
      <c r="A194" s="32" t="s">
        <v>2076</v>
      </c>
      <c r="B194" t="s">
        <v>70</v>
      </c>
      <c r="C194" t="s">
        <v>71</v>
      </c>
      <c r="D194">
        <v>59.3</v>
      </c>
      <c r="E194">
        <v>12.4</v>
      </c>
      <c r="F194">
        <v>-5</v>
      </c>
      <c r="G194">
        <v>-11</v>
      </c>
      <c r="H194">
        <v>-2.7</v>
      </c>
      <c r="I194" t="s">
        <v>1778</v>
      </c>
      <c r="J194">
        <v>0.23</v>
      </c>
      <c r="K194" t="s">
        <v>492</v>
      </c>
      <c r="L194" t="s">
        <v>493</v>
      </c>
      <c r="M194" t="s">
        <v>1426</v>
      </c>
      <c r="N194" t="s">
        <v>1327</v>
      </c>
      <c r="O194">
        <v>12.381033882515627</v>
      </c>
      <c r="P194">
        <v>41.184598066887489</v>
      </c>
      <c r="Q194">
        <v>131.68870109159337</v>
      </c>
      <c r="R194">
        <v>5.4222576200645225</v>
      </c>
      <c r="S194">
        <v>-6.088225369148029</v>
      </c>
      <c r="T194">
        <v>9.3178663950560363</v>
      </c>
      <c r="W194">
        <v>1</v>
      </c>
    </row>
    <row r="195" spans="1:23">
      <c r="A195" s="32" t="s">
        <v>1609</v>
      </c>
      <c r="B195" t="s">
        <v>72</v>
      </c>
      <c r="C195" t="s">
        <v>73</v>
      </c>
      <c r="D195">
        <v>22.2</v>
      </c>
      <c r="E195">
        <v>12.8</v>
      </c>
      <c r="F195">
        <v>-8</v>
      </c>
      <c r="G195">
        <v>8.4</v>
      </c>
      <c r="H195">
        <v>-5.5</v>
      </c>
      <c r="I195" t="s">
        <v>2077</v>
      </c>
      <c r="J195">
        <v>3.5</v>
      </c>
      <c r="K195" t="s">
        <v>490</v>
      </c>
      <c r="L195" t="s">
        <v>491</v>
      </c>
      <c r="M195">
        <v>-19.100000000000001</v>
      </c>
      <c r="N195">
        <v>-25</v>
      </c>
      <c r="O195">
        <v>12.837834708392222</v>
      </c>
      <c r="P195">
        <v>49.09571267034358</v>
      </c>
      <c r="Q195">
        <v>334.14070289862639</v>
      </c>
      <c r="R195">
        <v>-8.7313214372760637</v>
      </c>
      <c r="S195">
        <v>4.2320393173169597</v>
      </c>
      <c r="T195">
        <v>8.4061804153638562</v>
      </c>
      <c r="W195">
        <v>1</v>
      </c>
    </row>
    <row r="196" spans="1:23">
      <c r="A196" s="32" t="s">
        <v>2083</v>
      </c>
      <c r="B196" t="s">
        <v>78</v>
      </c>
      <c r="C196" t="s">
        <v>79</v>
      </c>
      <c r="D196">
        <v>29.1</v>
      </c>
      <c r="E196">
        <v>17.8</v>
      </c>
      <c r="F196">
        <v>17.7</v>
      </c>
      <c r="G196">
        <v>-2.2999999999999998</v>
      </c>
      <c r="H196">
        <v>-0.1</v>
      </c>
      <c r="I196" t="s">
        <v>1964</v>
      </c>
      <c r="J196">
        <v>0.22</v>
      </c>
      <c r="K196" t="s">
        <v>490</v>
      </c>
      <c r="L196" t="s">
        <v>493</v>
      </c>
      <c r="M196">
        <v>-31.8</v>
      </c>
      <c r="N196" t="s">
        <v>1427</v>
      </c>
      <c r="O196">
        <v>17.849089612638512</v>
      </c>
      <c r="P196">
        <v>46.45059424531334</v>
      </c>
      <c r="Q196">
        <v>53.237805299954147</v>
      </c>
      <c r="R196">
        <v>-7.742535574458226</v>
      </c>
      <c r="S196">
        <v>-10.363910714355733</v>
      </c>
      <c r="T196">
        <v>12.297662281226922</v>
      </c>
      <c r="W196">
        <v>1</v>
      </c>
    </row>
    <row r="197" spans="1:23">
      <c r="A197" s="32" t="s">
        <v>2084</v>
      </c>
      <c r="B197" t="s">
        <v>80</v>
      </c>
      <c r="C197" t="s">
        <v>81</v>
      </c>
      <c r="D197">
        <v>25.6</v>
      </c>
      <c r="E197">
        <v>18.8</v>
      </c>
      <c r="F197">
        <v>15.9</v>
      </c>
      <c r="G197">
        <v>-8.6</v>
      </c>
      <c r="H197">
        <v>5.0999999999999996</v>
      </c>
      <c r="I197" t="s">
        <v>2085</v>
      </c>
      <c r="J197">
        <v>1</v>
      </c>
      <c r="K197" t="s">
        <v>490</v>
      </c>
      <c r="L197" t="s">
        <v>493</v>
      </c>
      <c r="M197">
        <v>-50.2</v>
      </c>
      <c r="N197" t="s">
        <v>1428</v>
      </c>
      <c r="O197">
        <v>18.782438606315207</v>
      </c>
      <c r="P197">
        <v>59.762079941767887</v>
      </c>
      <c r="Q197">
        <v>77.958446288229823</v>
      </c>
      <c r="R197">
        <v>-3.3852793596946422</v>
      </c>
      <c r="S197">
        <v>-15.869883529977406</v>
      </c>
      <c r="T197">
        <v>9.4586828047977853</v>
      </c>
      <c r="W197">
        <v>1</v>
      </c>
    </row>
    <row r="198" spans="1:23">
      <c r="A198" s="32" t="s">
        <v>2086</v>
      </c>
      <c r="B198" t="s">
        <v>82</v>
      </c>
      <c r="C198" t="s">
        <v>83</v>
      </c>
      <c r="D198">
        <v>26.5</v>
      </c>
      <c r="E198">
        <v>22.1</v>
      </c>
      <c r="F198">
        <v>16</v>
      </c>
      <c r="G198">
        <v>14.9</v>
      </c>
      <c r="H198">
        <v>-3.3</v>
      </c>
      <c r="I198" t="s">
        <v>2087</v>
      </c>
      <c r="J198">
        <v>0.36</v>
      </c>
      <c r="K198" t="s">
        <v>492</v>
      </c>
      <c r="L198" t="s">
        <v>493</v>
      </c>
      <c r="M198" t="s">
        <v>1429</v>
      </c>
      <c r="N198" t="s">
        <v>1430</v>
      </c>
      <c r="O198">
        <v>22.111083193728884</v>
      </c>
      <c r="P198">
        <v>66.988171447636333</v>
      </c>
      <c r="Q198">
        <v>80.797283394840491</v>
      </c>
      <c r="R198">
        <v>-3.2547865665598934</v>
      </c>
      <c r="S198">
        <v>-20.089623793272814</v>
      </c>
      <c r="T198">
        <v>8.643690198688752</v>
      </c>
      <c r="W198">
        <v>1</v>
      </c>
    </row>
    <row r="199" spans="1:23">
      <c r="A199" s="32" t="s">
        <v>2093</v>
      </c>
      <c r="B199" t="s">
        <v>90</v>
      </c>
      <c r="C199" t="s">
        <v>91</v>
      </c>
      <c r="D199">
        <v>21.2</v>
      </c>
      <c r="E199">
        <v>12.1</v>
      </c>
      <c r="F199">
        <v>1</v>
      </c>
      <c r="G199">
        <v>9</v>
      </c>
      <c r="H199">
        <v>-8</v>
      </c>
      <c r="I199" t="s">
        <v>2094</v>
      </c>
      <c r="J199">
        <v>10</v>
      </c>
      <c r="K199" t="s">
        <v>492</v>
      </c>
      <c r="L199" t="s">
        <v>491</v>
      </c>
      <c r="M199" t="s">
        <v>1432</v>
      </c>
      <c r="N199">
        <v>-30.7</v>
      </c>
      <c r="O199">
        <v>12.083045973594572</v>
      </c>
      <c r="P199">
        <v>50.496248836842646</v>
      </c>
      <c r="Q199">
        <v>297.7709815046581</v>
      </c>
      <c r="R199">
        <v>-4.3439788696140926</v>
      </c>
      <c r="S199">
        <v>8.2492133623406687</v>
      </c>
      <c r="T199">
        <v>7.6863727780355831</v>
      </c>
      <c r="W199">
        <v>1</v>
      </c>
    </row>
    <row r="200" spans="1:23">
      <c r="A200" s="32" t="s">
        <v>2095</v>
      </c>
      <c r="B200" t="s">
        <v>92</v>
      </c>
      <c r="C200" t="s">
        <v>93</v>
      </c>
      <c r="D200">
        <v>40.700000000000003</v>
      </c>
      <c r="E200">
        <v>14.9</v>
      </c>
      <c r="F200">
        <v>5</v>
      </c>
      <c r="G200">
        <v>14</v>
      </c>
      <c r="H200">
        <v>1</v>
      </c>
      <c r="I200" t="s">
        <v>2096</v>
      </c>
      <c r="J200">
        <v>2.5</v>
      </c>
      <c r="K200" t="s">
        <v>490</v>
      </c>
      <c r="L200" t="s">
        <v>491</v>
      </c>
      <c r="M200">
        <v>-28.1</v>
      </c>
      <c r="N200">
        <v>-64.599999999999994</v>
      </c>
      <c r="O200">
        <v>14.89966442575134</v>
      </c>
      <c r="P200">
        <v>49.203165908385188</v>
      </c>
      <c r="Q200">
        <v>291.12102291081135</v>
      </c>
      <c r="R200">
        <v>-4.0644485924476088</v>
      </c>
      <c r="S200">
        <v>10.521768332298983</v>
      </c>
      <c r="T200">
        <v>9.7351244882015209</v>
      </c>
      <c r="W200">
        <v>1</v>
      </c>
    </row>
    <row r="201" spans="1:23">
      <c r="A201" s="32" t="s">
        <v>2098</v>
      </c>
      <c r="B201" t="s">
        <v>96</v>
      </c>
      <c r="C201" t="s">
        <v>97</v>
      </c>
      <c r="E201">
        <v>13.6</v>
      </c>
      <c r="F201">
        <v>-11</v>
      </c>
      <c r="G201">
        <v>-8</v>
      </c>
      <c r="H201">
        <v>-1</v>
      </c>
      <c r="I201" t="s">
        <v>1739</v>
      </c>
      <c r="J201">
        <v>0.1</v>
      </c>
      <c r="K201" t="s">
        <v>490</v>
      </c>
      <c r="L201" t="s">
        <v>491</v>
      </c>
      <c r="M201">
        <v>-23</v>
      </c>
      <c r="N201">
        <v>-38.799999999999997</v>
      </c>
      <c r="O201">
        <v>13.638181696985855</v>
      </c>
      <c r="P201">
        <v>77.782478770002911</v>
      </c>
      <c r="Q201">
        <v>80.013722516283707</v>
      </c>
      <c r="R201">
        <v>-2.3114635665119776</v>
      </c>
      <c r="S201">
        <v>-13.127345644391955</v>
      </c>
      <c r="T201">
        <v>2.8861622465397345</v>
      </c>
      <c r="W201">
        <v>1</v>
      </c>
    </row>
    <row r="202" spans="1:23">
      <c r="A202" s="32" t="s">
        <v>2099</v>
      </c>
      <c r="B202" t="s">
        <v>98</v>
      </c>
      <c r="C202" t="s">
        <v>99</v>
      </c>
      <c r="D202">
        <v>23.3</v>
      </c>
      <c r="E202">
        <v>18.600000000000001</v>
      </c>
      <c r="F202" t="s">
        <v>2100</v>
      </c>
      <c r="G202">
        <v>-13.3</v>
      </c>
      <c r="H202">
        <v>-2.4</v>
      </c>
      <c r="I202" t="s">
        <v>2101</v>
      </c>
      <c r="J202">
        <v>440</v>
      </c>
      <c r="K202" t="s">
        <v>492</v>
      </c>
      <c r="L202" t="s">
        <v>493</v>
      </c>
      <c r="M202" t="s">
        <v>1433</v>
      </c>
      <c r="N202" t="s">
        <v>1434</v>
      </c>
      <c r="O202">
        <v>18.614241859393577</v>
      </c>
      <c r="P202">
        <v>74.075744031500037</v>
      </c>
      <c r="Q202">
        <v>99.895927103102636</v>
      </c>
      <c r="R202">
        <v>3.0762644927053935</v>
      </c>
      <c r="S202">
        <v>-17.63360164305811</v>
      </c>
      <c r="T202">
        <v>5.1071214852261351</v>
      </c>
      <c r="W202">
        <v>1</v>
      </c>
    </row>
    <row r="203" spans="1:23">
      <c r="A203" s="32" t="s">
        <v>1610</v>
      </c>
      <c r="B203" t="s">
        <v>106</v>
      </c>
      <c r="C203" t="s">
        <v>107</v>
      </c>
      <c r="D203">
        <v>33.299999999999997</v>
      </c>
      <c r="E203">
        <v>14.3</v>
      </c>
      <c r="F203">
        <v>-12.2</v>
      </c>
      <c r="G203">
        <v>-5.3</v>
      </c>
      <c r="H203">
        <v>5.3</v>
      </c>
      <c r="I203" t="s">
        <v>1767</v>
      </c>
      <c r="J203">
        <v>8.8999999999999996E-2</v>
      </c>
      <c r="K203" t="s">
        <v>492</v>
      </c>
      <c r="L203" t="s">
        <v>493</v>
      </c>
      <c r="M203" t="s">
        <v>1435</v>
      </c>
      <c r="N203" t="s">
        <v>1436</v>
      </c>
      <c r="O203">
        <v>14.318519476538068</v>
      </c>
      <c r="P203">
        <v>24.952866280053964</v>
      </c>
      <c r="Q203">
        <v>193.57434031111683</v>
      </c>
      <c r="R203">
        <v>5.8718538158612521</v>
      </c>
      <c r="S203">
        <v>1.4177676457546671</v>
      </c>
      <c r="T203">
        <v>12.9819593154426</v>
      </c>
      <c r="W203">
        <v>1</v>
      </c>
    </row>
    <row r="204" spans="1:23">
      <c r="A204" s="32" t="s">
        <v>1611</v>
      </c>
      <c r="B204" t="s">
        <v>109</v>
      </c>
      <c r="C204" t="s">
        <v>110</v>
      </c>
      <c r="D204">
        <v>29.3</v>
      </c>
      <c r="E204">
        <v>13.2</v>
      </c>
      <c r="F204">
        <v>-2.2999999999999998</v>
      </c>
      <c r="G204">
        <v>-3.9</v>
      </c>
      <c r="H204">
        <v>12.4</v>
      </c>
      <c r="I204" t="s">
        <v>1762</v>
      </c>
      <c r="J204">
        <v>8.2000000000000003E-2</v>
      </c>
      <c r="K204" t="s">
        <v>490</v>
      </c>
      <c r="L204" t="s">
        <v>493</v>
      </c>
      <c r="M204">
        <v>-75.400000000000006</v>
      </c>
      <c r="N204" t="s">
        <v>1437</v>
      </c>
      <c r="O204">
        <v>13.200757554019392</v>
      </c>
      <c r="P204">
        <v>6.1819938105952597</v>
      </c>
      <c r="Q204">
        <v>33.091284447122092</v>
      </c>
      <c r="R204">
        <v>-1.1909762276025058</v>
      </c>
      <c r="S204">
        <v>-0.77612950692208638</v>
      </c>
      <c r="T204">
        <v>13.123993241912714</v>
      </c>
      <c r="W204">
        <v>1</v>
      </c>
    </row>
    <row r="205" spans="1:23">
      <c r="A205" s="32" t="s">
        <v>2112</v>
      </c>
      <c r="B205" t="s">
        <v>111</v>
      </c>
      <c r="C205" t="s">
        <v>112</v>
      </c>
      <c r="D205">
        <v>27.8</v>
      </c>
      <c r="E205">
        <v>13.5</v>
      </c>
      <c r="F205">
        <v>3.4</v>
      </c>
      <c r="G205">
        <v>12</v>
      </c>
      <c r="H205">
        <v>5.0999999999999996</v>
      </c>
      <c r="I205" t="s">
        <v>2113</v>
      </c>
      <c r="J205">
        <v>0.57999999999999996</v>
      </c>
      <c r="K205" t="s">
        <v>492</v>
      </c>
      <c r="L205" t="s">
        <v>491</v>
      </c>
      <c r="M205" t="s">
        <v>1438</v>
      </c>
      <c r="N205">
        <v>-84.6</v>
      </c>
      <c r="O205">
        <v>13.474791278531924</v>
      </c>
      <c r="P205">
        <v>75.776786417743622</v>
      </c>
      <c r="Q205">
        <v>200.21877856356792</v>
      </c>
      <c r="R205">
        <v>12.256866846500783</v>
      </c>
      <c r="S205">
        <v>4.5142104399633274</v>
      </c>
      <c r="T205">
        <v>3.3107581021385517</v>
      </c>
      <c r="W205">
        <v>1</v>
      </c>
    </row>
    <row r="206" spans="1:23">
      <c r="A206" s="32" t="s">
        <v>2114</v>
      </c>
      <c r="B206" t="s">
        <v>113</v>
      </c>
      <c r="C206" t="s">
        <v>114</v>
      </c>
      <c r="E206">
        <v>17</v>
      </c>
      <c r="F206">
        <v>-2.4</v>
      </c>
      <c r="G206">
        <v>5.5</v>
      </c>
      <c r="H206">
        <v>15.9</v>
      </c>
      <c r="I206" t="s">
        <v>2115</v>
      </c>
      <c r="J206">
        <v>0.75</v>
      </c>
      <c r="K206" t="s">
        <v>490</v>
      </c>
      <c r="L206" t="s">
        <v>491</v>
      </c>
      <c r="M206">
        <v>-41.5</v>
      </c>
      <c r="N206">
        <v>-21.9</v>
      </c>
      <c r="O206">
        <v>16.994705057752547</v>
      </c>
      <c r="P206">
        <v>36.052358903884183</v>
      </c>
      <c r="Q206">
        <v>204.87987955181248</v>
      </c>
      <c r="R206">
        <v>9.073548489344045</v>
      </c>
      <c r="S206">
        <v>4.2079287183088576</v>
      </c>
      <c r="T206">
        <v>13.739870949654293</v>
      </c>
      <c r="W206">
        <v>1</v>
      </c>
    </row>
    <row r="207" spans="1:23">
      <c r="A207" s="32" t="s">
        <v>1612</v>
      </c>
      <c r="B207" t="s">
        <v>115</v>
      </c>
      <c r="C207" t="s">
        <v>116</v>
      </c>
      <c r="D207">
        <v>35</v>
      </c>
      <c r="E207">
        <v>15.4</v>
      </c>
      <c r="F207">
        <v>1.4</v>
      </c>
      <c r="G207">
        <v>15.3</v>
      </c>
      <c r="H207">
        <v>1</v>
      </c>
      <c r="I207" t="s">
        <v>2116</v>
      </c>
      <c r="J207">
        <v>1.2</v>
      </c>
      <c r="K207" t="s">
        <v>490</v>
      </c>
      <c r="L207" t="s">
        <v>491</v>
      </c>
      <c r="M207">
        <v>-8.1</v>
      </c>
      <c r="N207">
        <v>-111.9</v>
      </c>
      <c r="O207">
        <v>15.396428157205815</v>
      </c>
      <c r="P207">
        <v>17.146162393091199</v>
      </c>
      <c r="Q207">
        <v>76.186193770426286</v>
      </c>
      <c r="R207">
        <v>-1.083771605070158</v>
      </c>
      <c r="S207">
        <v>-4.4077423171298049</v>
      </c>
      <c r="T207">
        <v>14.712146232750232</v>
      </c>
      <c r="W207">
        <v>1</v>
      </c>
    </row>
    <row r="208" spans="1:23">
      <c r="A208" s="32" t="s">
        <v>1613</v>
      </c>
      <c r="B208" t="s">
        <v>119</v>
      </c>
      <c r="C208" t="s">
        <v>120</v>
      </c>
      <c r="D208">
        <v>28.1</v>
      </c>
      <c r="E208">
        <v>18.3</v>
      </c>
      <c r="F208">
        <v>-1.9</v>
      </c>
      <c r="G208">
        <v>14.1</v>
      </c>
      <c r="H208">
        <v>-11.5</v>
      </c>
      <c r="I208" t="s">
        <v>2118</v>
      </c>
      <c r="J208">
        <v>0.67</v>
      </c>
      <c r="K208" t="s">
        <v>492</v>
      </c>
      <c r="L208" t="s">
        <v>491</v>
      </c>
      <c r="M208" t="s">
        <v>1439</v>
      </c>
      <c r="N208">
        <v>-52.2</v>
      </c>
      <c r="O208">
        <v>18.293988083520773</v>
      </c>
      <c r="P208">
        <v>46.710778009541016</v>
      </c>
      <c r="Q208">
        <v>327.57194610724753</v>
      </c>
      <c r="R208">
        <v>-11.239766533530927</v>
      </c>
      <c r="S208">
        <v>7.1406949333135969</v>
      </c>
      <c r="T208">
        <v>12.543848059549658</v>
      </c>
      <c r="W208">
        <v>1</v>
      </c>
    </row>
    <row r="209" spans="1:23">
      <c r="A209" s="32" t="s">
        <v>2120</v>
      </c>
      <c r="B209" t="s">
        <v>123</v>
      </c>
      <c r="C209" t="s">
        <v>124</v>
      </c>
      <c r="D209">
        <v>23.8</v>
      </c>
      <c r="E209">
        <v>16.899999999999999</v>
      </c>
      <c r="F209">
        <v>-10.199999999999999</v>
      </c>
      <c r="G209">
        <v>-5.2</v>
      </c>
      <c r="H209">
        <v>12.4</v>
      </c>
      <c r="I209" t="s">
        <v>1762</v>
      </c>
      <c r="J209">
        <v>8.2000000000000003E-2</v>
      </c>
      <c r="K209" t="s">
        <v>490</v>
      </c>
      <c r="L209" t="s">
        <v>491</v>
      </c>
      <c r="M209">
        <v>-69.8</v>
      </c>
      <c r="N209">
        <v>-111.7</v>
      </c>
      <c r="O209">
        <v>16.877203559831827</v>
      </c>
      <c r="P209">
        <v>59.10156204407135</v>
      </c>
      <c r="Q209">
        <v>148.55724472569702</v>
      </c>
      <c r="R209">
        <v>12.35546520189849</v>
      </c>
      <c r="S209">
        <v>-7.5544690923028286</v>
      </c>
      <c r="T209">
        <v>8.6667454317129256</v>
      </c>
      <c r="W209">
        <v>1</v>
      </c>
    </row>
    <row r="210" spans="1:23">
      <c r="A210" s="32" t="s">
        <v>2121</v>
      </c>
      <c r="B210" t="s">
        <v>125</v>
      </c>
      <c r="C210" t="s">
        <v>126</v>
      </c>
      <c r="D210">
        <v>38.700000000000003</v>
      </c>
      <c r="E210">
        <v>28.9</v>
      </c>
      <c r="F210">
        <v>-8</v>
      </c>
      <c r="G210">
        <v>-23.7</v>
      </c>
      <c r="H210">
        <v>-14.5</v>
      </c>
      <c r="I210" t="s">
        <v>2122</v>
      </c>
      <c r="J210">
        <v>0.22</v>
      </c>
      <c r="K210" t="s">
        <v>490</v>
      </c>
      <c r="L210" t="s">
        <v>493</v>
      </c>
      <c r="M210">
        <v>-18.3</v>
      </c>
      <c r="N210" t="s">
        <v>1440</v>
      </c>
      <c r="O210">
        <v>28.912626999288737</v>
      </c>
      <c r="P210">
        <v>48.887275226722878</v>
      </c>
      <c r="Q210">
        <v>8.2146201634855061</v>
      </c>
      <c r="R210">
        <v>-21.559774941856553</v>
      </c>
      <c r="S210">
        <v>-3.1124268847014847</v>
      </c>
      <c r="T210">
        <v>19.011283579597713</v>
      </c>
      <c r="W210">
        <v>1</v>
      </c>
    </row>
    <row r="211" spans="1:23">
      <c r="A211" s="32" t="s">
        <v>1614</v>
      </c>
      <c r="B211" t="s">
        <v>127</v>
      </c>
      <c r="C211" t="s">
        <v>128</v>
      </c>
      <c r="D211">
        <v>36</v>
      </c>
      <c r="E211">
        <v>12.7</v>
      </c>
      <c r="F211">
        <v>5</v>
      </c>
      <c r="G211">
        <v>-11.6</v>
      </c>
      <c r="H211">
        <v>-0.7</v>
      </c>
      <c r="I211" t="s">
        <v>2123</v>
      </c>
      <c r="J211">
        <v>0.68</v>
      </c>
      <c r="K211" t="s">
        <v>492</v>
      </c>
      <c r="L211" t="s">
        <v>493</v>
      </c>
      <c r="M211" t="s">
        <v>1441</v>
      </c>
      <c r="N211" t="s">
        <v>1442</v>
      </c>
      <c r="O211">
        <v>12.651086909827155</v>
      </c>
      <c r="P211">
        <v>9.367350276737616</v>
      </c>
      <c r="Q211">
        <v>203.20231049199816</v>
      </c>
      <c r="R211">
        <v>1.8925940214519748</v>
      </c>
      <c r="S211">
        <v>0.81125717530117125</v>
      </c>
      <c r="T211">
        <v>12.482385575902013</v>
      </c>
      <c r="W211">
        <v>1</v>
      </c>
    </row>
    <row r="212" spans="1:23">
      <c r="A212" s="28" t="s">
        <v>2126</v>
      </c>
      <c r="B212" s="16" t="s">
        <v>154</v>
      </c>
      <c r="C212" s="16" t="s">
        <v>155</v>
      </c>
      <c r="D212" s="16">
        <v>26.8</v>
      </c>
      <c r="E212" s="5">
        <v>18.5</v>
      </c>
      <c r="F212" s="5">
        <v>0.8</v>
      </c>
      <c r="G212" s="5">
        <v>2</v>
      </c>
      <c r="H212" s="5">
        <v>-18.399999999999999</v>
      </c>
      <c r="I212" s="17" t="s">
        <v>1813</v>
      </c>
      <c r="J212" s="5">
        <v>0.39</v>
      </c>
      <c r="K212" s="5" t="s">
        <v>492</v>
      </c>
      <c r="L212" s="5" t="s">
        <v>493</v>
      </c>
      <c r="M212" s="6" t="s">
        <v>1443</v>
      </c>
      <c r="N212" s="6" t="s">
        <v>1444</v>
      </c>
      <c r="O212">
        <v>18.525657883055057</v>
      </c>
      <c r="P212">
        <v>59.616644693358523</v>
      </c>
      <c r="Q212">
        <v>356.52809884464011</v>
      </c>
      <c r="R212">
        <v>-15.952023949970883</v>
      </c>
      <c r="S212">
        <v>0.96781540304525382</v>
      </c>
      <c r="T212">
        <v>9.3699661282836875</v>
      </c>
      <c r="W212">
        <v>1</v>
      </c>
    </row>
    <row r="213" spans="1:23">
      <c r="A213" s="28" t="s">
        <v>1615</v>
      </c>
      <c r="B213" s="16" t="s">
        <v>158</v>
      </c>
      <c r="C213" s="16" t="s">
        <v>159</v>
      </c>
      <c r="D213" s="16">
        <v>33.299999999999997</v>
      </c>
      <c r="E213" s="5">
        <v>17.100000000000001</v>
      </c>
      <c r="F213" s="5">
        <v>-0.8</v>
      </c>
      <c r="G213" s="5">
        <v>1.1000000000000001</v>
      </c>
      <c r="H213" s="5">
        <v>17</v>
      </c>
      <c r="I213" s="17" t="s">
        <v>2130</v>
      </c>
      <c r="J213" s="5">
        <v>0.39</v>
      </c>
      <c r="K213" s="5" t="s">
        <v>490</v>
      </c>
      <c r="L213" s="5" t="s">
        <v>491</v>
      </c>
      <c r="M213" s="6">
        <v>-61.8</v>
      </c>
      <c r="N213" s="6">
        <v>-135.5</v>
      </c>
      <c r="O213">
        <v>17.054324964653397</v>
      </c>
      <c r="P213">
        <v>27.865291117702295</v>
      </c>
      <c r="Q213">
        <v>170.2835337289138</v>
      </c>
      <c r="R213">
        <v>7.8567499399467975</v>
      </c>
      <c r="S213">
        <v>-1.3453029054959347</v>
      </c>
      <c r="T213">
        <v>15.076857778516391</v>
      </c>
      <c r="W213">
        <v>1</v>
      </c>
    </row>
    <row r="214" spans="1:23">
      <c r="A214" s="28" t="s">
        <v>2137</v>
      </c>
      <c r="B214" s="16" t="s">
        <v>106</v>
      </c>
      <c r="C214" s="16" t="s">
        <v>168</v>
      </c>
      <c r="D214" s="16">
        <v>25</v>
      </c>
      <c r="E214" s="5">
        <v>11.8</v>
      </c>
      <c r="F214" s="5">
        <v>0.1</v>
      </c>
      <c r="G214" s="5">
        <v>-11.8</v>
      </c>
      <c r="H214" s="5">
        <v>0.3</v>
      </c>
      <c r="I214" s="17" t="s">
        <v>2138</v>
      </c>
      <c r="J214" s="5">
        <v>0.3</v>
      </c>
      <c r="K214" s="5" t="s">
        <v>492</v>
      </c>
      <c r="L214" s="5" t="s">
        <v>493</v>
      </c>
      <c r="M214" s="6" t="s">
        <v>1435</v>
      </c>
      <c r="N214" s="6" t="s">
        <v>1445</v>
      </c>
      <c r="O214">
        <v>11.804236527620073</v>
      </c>
      <c r="P214">
        <v>49.460831998125713</v>
      </c>
      <c r="Q214">
        <v>265.93917608738911</v>
      </c>
      <c r="R214">
        <v>0.6352688310997493</v>
      </c>
      <c r="S214">
        <v>8.948247368579894</v>
      </c>
      <c r="T214">
        <v>7.6723726801385359</v>
      </c>
      <c r="W214">
        <v>1</v>
      </c>
    </row>
    <row r="215" spans="1:23">
      <c r="A215" s="32" t="s">
        <v>1616</v>
      </c>
      <c r="B215" t="s">
        <v>179</v>
      </c>
      <c r="C215" t="s">
        <v>180</v>
      </c>
      <c r="D215">
        <v>34.200000000000003</v>
      </c>
      <c r="E215">
        <v>12.2</v>
      </c>
      <c r="F215">
        <v>-3.9</v>
      </c>
      <c r="G215">
        <v>10.9</v>
      </c>
      <c r="H215">
        <v>4</v>
      </c>
      <c r="I215" t="s">
        <v>1877</v>
      </c>
      <c r="J215">
        <v>0.43</v>
      </c>
      <c r="K215" t="s">
        <v>492</v>
      </c>
      <c r="L215" t="s">
        <v>493</v>
      </c>
      <c r="M215" t="s">
        <v>1373</v>
      </c>
      <c r="N215" t="s">
        <v>1446</v>
      </c>
      <c r="O215">
        <v>12.248265183282081</v>
      </c>
      <c r="P215">
        <v>84.690018165440776</v>
      </c>
      <c r="Q215">
        <v>243.42047563930583</v>
      </c>
      <c r="R215">
        <v>5.4568394081976104</v>
      </c>
      <c r="S215">
        <v>10.906790178981646</v>
      </c>
      <c r="T215">
        <v>1.1335041529747811</v>
      </c>
      <c r="W215">
        <v>1</v>
      </c>
    </row>
    <row r="216" spans="1:23">
      <c r="A216" s="32" t="s">
        <v>1617</v>
      </c>
      <c r="B216" t="s">
        <v>181</v>
      </c>
      <c r="C216" t="s">
        <v>182</v>
      </c>
      <c r="D216">
        <v>26.3</v>
      </c>
      <c r="E216">
        <v>12.3</v>
      </c>
      <c r="F216">
        <v>-1.9</v>
      </c>
      <c r="G216">
        <v>5.0999999999999996</v>
      </c>
      <c r="H216">
        <v>11</v>
      </c>
      <c r="I216" t="s">
        <v>1708</v>
      </c>
      <c r="J216">
        <v>7.5999999999999998E-2</v>
      </c>
      <c r="K216" t="s">
        <v>490</v>
      </c>
      <c r="L216" t="s">
        <v>493</v>
      </c>
      <c r="M216">
        <v>-64.099999999999994</v>
      </c>
      <c r="N216" t="s">
        <v>1447</v>
      </c>
      <c r="O216">
        <v>12.27273400673216</v>
      </c>
      <c r="P216">
        <v>52.224032926849134</v>
      </c>
      <c r="Q216">
        <v>180.29893789369666</v>
      </c>
      <c r="R216">
        <v>9.7003845549145513</v>
      </c>
      <c r="S216">
        <v>5.0611735531600921E-2</v>
      </c>
      <c r="T216">
        <v>7.5179769844687403</v>
      </c>
      <c r="W216">
        <v>1</v>
      </c>
    </row>
    <row r="217" spans="1:23">
      <c r="A217" s="32" t="s">
        <v>1618</v>
      </c>
      <c r="B217" t="s">
        <v>198</v>
      </c>
      <c r="C217" t="s">
        <v>199</v>
      </c>
      <c r="D217">
        <v>21.3</v>
      </c>
      <c r="E217">
        <v>16.7</v>
      </c>
      <c r="F217">
        <v>-3.7</v>
      </c>
      <c r="G217">
        <v>1.8</v>
      </c>
      <c r="H217">
        <v>16.2</v>
      </c>
      <c r="I217" t="s">
        <v>2155</v>
      </c>
      <c r="J217">
        <v>0.21</v>
      </c>
      <c r="K217" t="s">
        <v>490</v>
      </c>
      <c r="L217" t="s">
        <v>491</v>
      </c>
      <c r="M217">
        <v>-19.899999999999999</v>
      </c>
      <c r="N217">
        <v>-13.8</v>
      </c>
      <c r="O217">
        <v>16.714365079176655</v>
      </c>
      <c r="P217">
        <v>56.206668679508638</v>
      </c>
      <c r="Q217">
        <v>183.57222145791437</v>
      </c>
      <c r="R217">
        <v>13.863471495109822</v>
      </c>
      <c r="S217">
        <v>0.86546791082428742</v>
      </c>
      <c r="T217">
        <v>9.2965113563965946</v>
      </c>
      <c r="W217">
        <v>1</v>
      </c>
    </row>
    <row r="218" spans="1:23">
      <c r="A218" s="19" t="s">
        <v>2166</v>
      </c>
      <c r="B218" t="s">
        <v>214</v>
      </c>
      <c r="C218" t="s">
        <v>215</v>
      </c>
      <c r="D218">
        <v>59</v>
      </c>
      <c r="E218">
        <v>11.6</v>
      </c>
      <c r="F218">
        <v>-3.4</v>
      </c>
      <c r="G218">
        <v>-10.8</v>
      </c>
      <c r="H218">
        <v>2.4</v>
      </c>
      <c r="I218" t="s">
        <v>2167</v>
      </c>
      <c r="J218">
        <v>4.8</v>
      </c>
      <c r="K218" t="s">
        <v>492</v>
      </c>
      <c r="L218" t="s">
        <v>493</v>
      </c>
      <c r="M218" t="s">
        <v>1449</v>
      </c>
      <c r="N218" t="s">
        <v>1354</v>
      </c>
      <c r="O218">
        <v>11.574109036984229</v>
      </c>
      <c r="P218">
        <v>60.353864349316417</v>
      </c>
      <c r="Q218">
        <v>106.26024895085884</v>
      </c>
      <c r="R218">
        <v>2.8165337493607288</v>
      </c>
      <c r="S218">
        <v>-9.6566593987831801</v>
      </c>
      <c r="T218">
        <v>5.7250385932851575</v>
      </c>
      <c r="W218">
        <v>1</v>
      </c>
    </row>
    <row r="219" spans="1:23">
      <c r="A219" s="19" t="s">
        <v>2173</v>
      </c>
      <c r="B219" t="s">
        <v>220</v>
      </c>
      <c r="C219" t="s">
        <v>221</v>
      </c>
      <c r="D219">
        <v>22.2</v>
      </c>
      <c r="E219">
        <v>12.7</v>
      </c>
      <c r="F219">
        <v>3.3</v>
      </c>
      <c r="G219">
        <v>11.8</v>
      </c>
      <c r="H219">
        <v>-3.5</v>
      </c>
      <c r="I219" t="s">
        <v>2174</v>
      </c>
      <c r="J219">
        <v>0.43</v>
      </c>
      <c r="K219" t="s">
        <v>492</v>
      </c>
      <c r="L219" t="s">
        <v>491</v>
      </c>
      <c r="M219" t="s">
        <v>1450</v>
      </c>
      <c r="N219">
        <v>-43.5</v>
      </c>
      <c r="O219">
        <v>12.742841127472319</v>
      </c>
      <c r="P219">
        <v>66.078763666024145</v>
      </c>
      <c r="Q219">
        <v>248.40925014238709</v>
      </c>
      <c r="R219">
        <v>4.2862687898259511</v>
      </c>
      <c r="S219">
        <v>10.830987677858698</v>
      </c>
      <c r="T219">
        <v>5.1669725936409829</v>
      </c>
      <c r="W219">
        <v>1</v>
      </c>
    </row>
    <row r="220" spans="1:23">
      <c r="A220" s="19" t="s">
        <v>1619</v>
      </c>
      <c r="B220" t="s">
        <v>226</v>
      </c>
      <c r="C220" t="s">
        <v>227</v>
      </c>
      <c r="D220">
        <v>30.6</v>
      </c>
      <c r="E220">
        <v>11.9</v>
      </c>
      <c r="F220">
        <v>-6.7</v>
      </c>
      <c r="G220">
        <v>-1.1000000000000001</v>
      </c>
      <c r="H220">
        <v>-9.8000000000000007</v>
      </c>
      <c r="I220" t="s">
        <v>1751</v>
      </c>
      <c r="J220">
        <v>0.13</v>
      </c>
      <c r="K220" t="s">
        <v>492</v>
      </c>
      <c r="L220" t="s">
        <v>493</v>
      </c>
      <c r="M220" t="s">
        <v>1451</v>
      </c>
      <c r="N220" t="s">
        <v>1452</v>
      </c>
      <c r="O220">
        <v>11.922248110151038</v>
      </c>
      <c r="P220">
        <v>50.673699546614849</v>
      </c>
      <c r="Q220">
        <v>312.78842317583224</v>
      </c>
      <c r="R220">
        <v>-6.2647445286974381</v>
      </c>
      <c r="S220">
        <v>6.7680512733269476</v>
      </c>
      <c r="T220">
        <v>7.5555580834093927</v>
      </c>
      <c r="W220">
        <v>1</v>
      </c>
    </row>
    <row r="221" spans="1:23">
      <c r="A221" s="19" t="s">
        <v>2178</v>
      </c>
      <c r="B221" t="s">
        <v>228</v>
      </c>
      <c r="C221" t="s">
        <v>229</v>
      </c>
      <c r="D221">
        <v>44.4</v>
      </c>
      <c r="E221">
        <v>18</v>
      </c>
      <c r="F221">
        <v>10.3</v>
      </c>
      <c r="G221">
        <v>-14.8</v>
      </c>
      <c r="H221">
        <v>0.1</v>
      </c>
      <c r="I221" t="s">
        <v>1681</v>
      </c>
      <c r="J221">
        <v>0.13</v>
      </c>
      <c r="K221" t="s">
        <v>492</v>
      </c>
      <c r="L221" t="s">
        <v>493</v>
      </c>
      <c r="M221" t="s">
        <v>1453</v>
      </c>
      <c r="N221" t="s">
        <v>1454</v>
      </c>
      <c r="O221">
        <v>18.031638860624955</v>
      </c>
      <c r="P221">
        <v>82.201909822706142</v>
      </c>
      <c r="Q221">
        <v>94.239648220514084</v>
      </c>
      <c r="R221">
        <v>1.3207210963160823</v>
      </c>
      <c r="S221">
        <v>-17.816002593613824</v>
      </c>
      <c r="T221">
        <v>2.4465787071114713</v>
      </c>
      <c r="W221">
        <v>1</v>
      </c>
    </row>
    <row r="222" spans="1:23">
      <c r="A222" s="19" t="s">
        <v>1620</v>
      </c>
      <c r="B222" t="s">
        <v>129</v>
      </c>
      <c r="C222" t="s">
        <v>130</v>
      </c>
      <c r="D222">
        <v>26</v>
      </c>
      <c r="E222">
        <v>18.100000000000001</v>
      </c>
      <c r="F222">
        <v>18</v>
      </c>
      <c r="G222">
        <v>-2</v>
      </c>
      <c r="H222">
        <v>-4</v>
      </c>
      <c r="I222" t="s">
        <v>2182</v>
      </c>
      <c r="J222">
        <v>33</v>
      </c>
      <c r="K222" t="s">
        <v>492</v>
      </c>
      <c r="L222" t="s">
        <v>493</v>
      </c>
      <c r="M222" t="s">
        <v>1455</v>
      </c>
      <c r="N222" t="s">
        <v>1456</v>
      </c>
      <c r="O222">
        <v>18.547236990991408</v>
      </c>
      <c r="P222">
        <v>29.110614159997315</v>
      </c>
      <c r="Q222">
        <v>147.19531249149918</v>
      </c>
      <c r="R222">
        <v>7.5841835173799756</v>
      </c>
      <c r="S222">
        <v>-4.8885509737273196</v>
      </c>
      <c r="T222">
        <v>16.204389212555085</v>
      </c>
      <c r="W222">
        <v>1</v>
      </c>
    </row>
    <row r="223" spans="1:23">
      <c r="A223" s="19" t="s">
        <v>1621</v>
      </c>
      <c r="B223" t="s">
        <v>258</v>
      </c>
      <c r="C223" t="s">
        <v>259</v>
      </c>
      <c r="D223">
        <v>33.299999999999997</v>
      </c>
      <c r="E223">
        <v>12.3</v>
      </c>
      <c r="F223">
        <v>9.8000000000000007</v>
      </c>
      <c r="G223">
        <v>-3.5</v>
      </c>
      <c r="H223">
        <v>6.5</v>
      </c>
      <c r="I223" t="s">
        <v>2200</v>
      </c>
      <c r="J223">
        <v>3.8</v>
      </c>
      <c r="K223" t="s">
        <v>490</v>
      </c>
      <c r="L223" t="s">
        <v>493</v>
      </c>
      <c r="M223">
        <v>-61</v>
      </c>
      <c r="N223" t="s">
        <v>1457</v>
      </c>
      <c r="O223">
        <v>12.269474316367431</v>
      </c>
      <c r="P223">
        <v>30.353160130530103</v>
      </c>
      <c r="Q223">
        <v>23.326870502735829</v>
      </c>
      <c r="R223">
        <v>-5.69332226325949</v>
      </c>
      <c r="S223">
        <v>-2.4550978523327962</v>
      </c>
      <c r="T223">
        <v>10.587661504890715</v>
      </c>
      <c r="W223">
        <v>1</v>
      </c>
    </row>
    <row r="224" spans="1:23">
      <c r="A224" s="19" t="s">
        <v>1622</v>
      </c>
      <c r="B224" t="s">
        <v>264</v>
      </c>
      <c r="C224" t="s">
        <v>265</v>
      </c>
      <c r="D224">
        <v>26</v>
      </c>
      <c r="E224">
        <v>15.7</v>
      </c>
      <c r="F224">
        <v>12.1</v>
      </c>
      <c r="G224">
        <v>10</v>
      </c>
      <c r="H224">
        <v>0.2</v>
      </c>
      <c r="I224" t="s">
        <v>2206</v>
      </c>
      <c r="J224">
        <v>14</v>
      </c>
      <c r="K224" t="s">
        <v>490</v>
      </c>
      <c r="L224" t="s">
        <v>491</v>
      </c>
      <c r="M224">
        <v>-34.1</v>
      </c>
      <c r="N224">
        <v>-174.5</v>
      </c>
      <c r="O224">
        <v>15.698726062964472</v>
      </c>
      <c r="P224">
        <v>46.13207802885875</v>
      </c>
      <c r="Q224">
        <v>50.988937859009695</v>
      </c>
      <c r="R224">
        <v>-7.1242374751008262</v>
      </c>
      <c r="S224">
        <v>-8.7942283770451972</v>
      </c>
      <c r="T224">
        <v>10.879190578840966</v>
      </c>
      <c r="W224">
        <v>1</v>
      </c>
    </row>
    <row r="225" spans="1:23">
      <c r="A225" s="19" t="s">
        <v>2214</v>
      </c>
      <c r="B225" t="s">
        <v>274</v>
      </c>
      <c r="C225" t="s">
        <v>275</v>
      </c>
      <c r="D225">
        <v>22.2</v>
      </c>
      <c r="E225">
        <v>18.8</v>
      </c>
      <c r="F225">
        <v>12.4</v>
      </c>
      <c r="G225">
        <v>-13.2</v>
      </c>
      <c r="H225">
        <v>-5.2</v>
      </c>
      <c r="I225" t="s">
        <v>2215</v>
      </c>
      <c r="J225">
        <v>2</v>
      </c>
      <c r="K225" t="s">
        <v>492</v>
      </c>
      <c r="L225" t="s">
        <v>491</v>
      </c>
      <c r="M225" t="s">
        <v>1458</v>
      </c>
      <c r="N225">
        <v>-176.9</v>
      </c>
      <c r="O225">
        <v>18.842505141302205</v>
      </c>
      <c r="P225">
        <v>51.126580882342921</v>
      </c>
      <c r="Q225">
        <v>289.22734440289958</v>
      </c>
      <c r="R225">
        <v>-4.8309329253202096</v>
      </c>
      <c r="S225">
        <v>13.851261330346871</v>
      </c>
      <c r="T225">
        <v>11.825592865877573</v>
      </c>
      <c r="W225">
        <v>1</v>
      </c>
    </row>
    <row r="226" spans="1:23">
      <c r="A226" s="19" t="s">
        <v>1623</v>
      </c>
      <c r="B226" t="s">
        <v>284</v>
      </c>
      <c r="C226" t="s">
        <v>285</v>
      </c>
      <c r="D226">
        <v>52</v>
      </c>
      <c r="E226">
        <v>24.5</v>
      </c>
      <c r="F226">
        <v>19.100000000000001</v>
      </c>
      <c r="G226">
        <v>11</v>
      </c>
      <c r="H226">
        <v>10.7</v>
      </c>
      <c r="I226" t="s">
        <v>2222</v>
      </c>
      <c r="J226">
        <v>0.85</v>
      </c>
      <c r="K226" t="s">
        <v>492</v>
      </c>
      <c r="L226" t="s">
        <v>491</v>
      </c>
      <c r="M226" t="s">
        <v>1344</v>
      </c>
      <c r="N226">
        <v>-92.9</v>
      </c>
      <c r="O226">
        <v>24.501020386914501</v>
      </c>
      <c r="P226">
        <v>79.497668517088826</v>
      </c>
      <c r="Q226">
        <v>230.23951922744084</v>
      </c>
      <c r="R226">
        <v>15.407835840021379</v>
      </c>
      <c r="S226">
        <v>18.519017381928016</v>
      </c>
      <c r="T226">
        <v>4.4659366245839962</v>
      </c>
      <c r="W226">
        <v>1</v>
      </c>
    </row>
    <row r="227" spans="1:23">
      <c r="A227" s="19" t="s">
        <v>1624</v>
      </c>
      <c r="B227" t="s">
        <v>286</v>
      </c>
      <c r="C227" t="s">
        <v>287</v>
      </c>
      <c r="D227">
        <v>37</v>
      </c>
      <c r="E227">
        <v>15.1</v>
      </c>
      <c r="F227">
        <v>-11.7</v>
      </c>
      <c r="G227">
        <v>2.7</v>
      </c>
      <c r="H227">
        <v>-9.1</v>
      </c>
      <c r="I227" t="s">
        <v>1957</v>
      </c>
      <c r="J227">
        <v>0.44</v>
      </c>
      <c r="K227" t="s">
        <v>492</v>
      </c>
      <c r="L227" t="s">
        <v>493</v>
      </c>
      <c r="M227" t="s">
        <v>1268</v>
      </c>
      <c r="N227" t="s">
        <v>1431</v>
      </c>
      <c r="O227">
        <v>15.066187308008617</v>
      </c>
      <c r="P227">
        <v>27.142513404190378</v>
      </c>
      <c r="Q227">
        <v>257.62468343182366</v>
      </c>
      <c r="R227">
        <v>1.4730427911066633</v>
      </c>
      <c r="S227">
        <v>6.7135721611181669</v>
      </c>
      <c r="T227">
        <v>13.40701658733321</v>
      </c>
      <c r="W227">
        <v>1</v>
      </c>
    </row>
    <row r="228" spans="1:23">
      <c r="A228" s="19" t="s">
        <v>1625</v>
      </c>
      <c r="B228" t="s">
        <v>292</v>
      </c>
      <c r="C228" t="s">
        <v>293</v>
      </c>
      <c r="D228">
        <v>25</v>
      </c>
      <c r="E228">
        <v>14</v>
      </c>
      <c r="F228">
        <v>-9.1</v>
      </c>
      <c r="G228">
        <v>6</v>
      </c>
      <c r="H228">
        <v>8.8000000000000007</v>
      </c>
      <c r="I228" t="s">
        <v>2227</v>
      </c>
      <c r="J228">
        <v>1.2</v>
      </c>
      <c r="K228" t="s">
        <v>490</v>
      </c>
      <c r="L228" t="s">
        <v>493</v>
      </c>
      <c r="M228">
        <v>-8.3000000000000007</v>
      </c>
      <c r="N228" t="s">
        <v>1459</v>
      </c>
      <c r="O228">
        <v>14.0089257261219</v>
      </c>
      <c r="P228">
        <v>61.900996546891008</v>
      </c>
      <c r="Q228">
        <v>230.07764461441673</v>
      </c>
      <c r="R228">
        <v>7.9305819230333077</v>
      </c>
      <c r="S228">
        <v>9.477352692687564</v>
      </c>
      <c r="T228">
        <v>6.5981555226036557</v>
      </c>
      <c r="W228">
        <v>1</v>
      </c>
    </row>
    <row r="229" spans="1:23">
      <c r="A229" s="19" t="s">
        <v>1626</v>
      </c>
      <c r="B229" t="s">
        <v>131</v>
      </c>
      <c r="C229" t="s">
        <v>132</v>
      </c>
      <c r="D229">
        <v>38</v>
      </c>
      <c r="E229">
        <v>32.1</v>
      </c>
      <c r="F229">
        <v>3</v>
      </c>
      <c r="G229">
        <v>-17</v>
      </c>
      <c r="H229">
        <v>27</v>
      </c>
      <c r="I229" t="s">
        <v>2231</v>
      </c>
      <c r="J229">
        <v>18</v>
      </c>
      <c r="K229" t="s">
        <v>490</v>
      </c>
      <c r="L229" t="s">
        <v>493</v>
      </c>
      <c r="M229">
        <v>-22</v>
      </c>
      <c r="N229" t="s">
        <v>1460</v>
      </c>
      <c r="O229">
        <v>32.046840717924134</v>
      </c>
      <c r="P229">
        <v>61.327799554189866</v>
      </c>
      <c r="Q229">
        <v>144.5613069844583</v>
      </c>
      <c r="R229">
        <v>22.908128606036573</v>
      </c>
      <c r="S229">
        <v>-16.303254291085626</v>
      </c>
      <c r="T229">
        <v>15.376005439953737</v>
      </c>
      <c r="W229">
        <v>1</v>
      </c>
    </row>
    <row r="230" spans="1:23">
      <c r="A230" s="19" t="s">
        <v>2239</v>
      </c>
      <c r="B230" t="s">
        <v>133</v>
      </c>
      <c r="C230" t="s">
        <v>134</v>
      </c>
      <c r="D230">
        <v>19.100000000000001</v>
      </c>
      <c r="E230">
        <v>19.2</v>
      </c>
      <c r="F230">
        <v>14</v>
      </c>
      <c r="G230">
        <v>-16</v>
      </c>
      <c r="H230">
        <v>-6</v>
      </c>
      <c r="I230" t="s">
        <v>2182</v>
      </c>
      <c r="J230">
        <v>33</v>
      </c>
      <c r="K230" t="s">
        <v>490</v>
      </c>
      <c r="L230" t="s">
        <v>493</v>
      </c>
      <c r="M230">
        <v>-4.2</v>
      </c>
      <c r="N230" t="s">
        <v>1461</v>
      </c>
      <c r="O230">
        <v>22.090722034374522</v>
      </c>
      <c r="P230">
        <v>22.542431222802964</v>
      </c>
      <c r="Q230">
        <v>27.463691929853638</v>
      </c>
      <c r="R230">
        <v>-7.5144518290227875</v>
      </c>
      <c r="S230">
        <v>-3.9057257273065549</v>
      </c>
      <c r="T230">
        <v>20.402899800086061</v>
      </c>
      <c r="W230">
        <v>1</v>
      </c>
    </row>
    <row r="231" spans="1:23">
      <c r="A231" s="19" t="s">
        <v>2243</v>
      </c>
      <c r="B231" t="s">
        <v>310</v>
      </c>
      <c r="C231" t="s">
        <v>311</v>
      </c>
      <c r="D231">
        <v>28.3</v>
      </c>
      <c r="E231">
        <v>24</v>
      </c>
      <c r="F231">
        <v>19.2</v>
      </c>
      <c r="G231">
        <v>-11.6</v>
      </c>
      <c r="H231">
        <v>-8.5</v>
      </c>
      <c r="I231" t="s">
        <v>2244</v>
      </c>
      <c r="J231">
        <v>2.2999999999999998</v>
      </c>
      <c r="K231" t="s">
        <v>492</v>
      </c>
      <c r="L231" t="s">
        <v>493</v>
      </c>
      <c r="M231" t="s">
        <v>1341</v>
      </c>
      <c r="N231" t="s">
        <v>1462</v>
      </c>
      <c r="O231">
        <v>23.988538930080757</v>
      </c>
      <c r="P231">
        <v>39.083016794132156</v>
      </c>
      <c r="Q231">
        <v>111.4635817839717</v>
      </c>
      <c r="R231">
        <v>5.533826201400621</v>
      </c>
      <c r="S231">
        <v>-14.074664657470175</v>
      </c>
      <c r="T231">
        <v>18.620703057415742</v>
      </c>
      <c r="W231">
        <v>1</v>
      </c>
    </row>
    <row r="232" spans="1:23">
      <c r="A232" s="19" t="s">
        <v>1627</v>
      </c>
      <c r="B232" t="s">
        <v>312</v>
      </c>
      <c r="C232" t="s">
        <v>313</v>
      </c>
      <c r="D232">
        <v>34</v>
      </c>
      <c r="E232">
        <v>12.2</v>
      </c>
      <c r="F232">
        <v>-6.9</v>
      </c>
      <c r="G232">
        <v>5.3</v>
      </c>
      <c r="H232">
        <v>8.5</v>
      </c>
      <c r="I232" t="s">
        <v>2115</v>
      </c>
      <c r="J232">
        <v>0.75</v>
      </c>
      <c r="K232" t="s">
        <v>490</v>
      </c>
      <c r="L232" t="s">
        <v>493</v>
      </c>
      <c r="M232">
        <v>-67.7</v>
      </c>
      <c r="N232" t="s">
        <v>1325</v>
      </c>
      <c r="O232">
        <v>12.163469899662678</v>
      </c>
      <c r="P232">
        <v>36.965086823833566</v>
      </c>
      <c r="Q232">
        <v>280.20610982081467</v>
      </c>
      <c r="R232">
        <v>-1.2960076071051976</v>
      </c>
      <c r="S232">
        <v>7.1985029776325717</v>
      </c>
      <c r="T232">
        <v>9.718637721581171</v>
      </c>
      <c r="W232">
        <v>1</v>
      </c>
    </row>
    <row r="233" spans="1:23">
      <c r="A233" s="19" t="s">
        <v>1628</v>
      </c>
      <c r="B233" t="s">
        <v>318</v>
      </c>
      <c r="C233" t="s">
        <v>319</v>
      </c>
      <c r="D233">
        <v>26.1</v>
      </c>
      <c r="E233">
        <v>15.2</v>
      </c>
      <c r="F233">
        <v>-11.6</v>
      </c>
      <c r="G233">
        <v>1.6</v>
      </c>
      <c r="H233">
        <v>9.6999999999999993</v>
      </c>
      <c r="I233" t="s">
        <v>1739</v>
      </c>
      <c r="J233">
        <v>0.11</v>
      </c>
      <c r="K233" t="s">
        <v>490</v>
      </c>
      <c r="L233" t="s">
        <v>491</v>
      </c>
      <c r="M233">
        <v>-26.6</v>
      </c>
      <c r="N233">
        <v>-12.6</v>
      </c>
      <c r="O233">
        <v>15.205591076969023</v>
      </c>
      <c r="P233">
        <v>13.624003281378947</v>
      </c>
      <c r="Q233">
        <v>164.30341728962185</v>
      </c>
      <c r="R233">
        <v>3.4480981575435745</v>
      </c>
      <c r="S233">
        <v>-0.96899478102454739</v>
      </c>
      <c r="T233">
        <v>14.777742324532927</v>
      </c>
      <c r="W233">
        <v>1</v>
      </c>
    </row>
    <row r="234" spans="1:23">
      <c r="A234" s="19" t="s">
        <v>1629</v>
      </c>
      <c r="B234" t="s">
        <v>329</v>
      </c>
      <c r="C234" t="s">
        <v>330</v>
      </c>
      <c r="D234">
        <v>32.4</v>
      </c>
      <c r="E234">
        <v>19.100000000000001</v>
      </c>
      <c r="F234">
        <v>-18.899999999999999</v>
      </c>
      <c r="G234">
        <v>2.6</v>
      </c>
      <c r="H234">
        <v>0.3</v>
      </c>
      <c r="I234" t="s">
        <v>2257</v>
      </c>
      <c r="J234">
        <v>0.73</v>
      </c>
      <c r="K234" t="s">
        <v>490</v>
      </c>
      <c r="L234" t="s">
        <v>493</v>
      </c>
      <c r="M234">
        <v>-44.7</v>
      </c>
      <c r="N234" t="s">
        <v>1309</v>
      </c>
      <c r="O234">
        <v>19.080356390801505</v>
      </c>
      <c r="P234">
        <v>52.879942136365699</v>
      </c>
      <c r="Q234">
        <v>316.15519903143985</v>
      </c>
      <c r="R234">
        <v>-10.972735038532681</v>
      </c>
      <c r="S234">
        <v>10.538956953938142</v>
      </c>
      <c r="T234">
        <v>11.514750196908139</v>
      </c>
      <c r="W234">
        <v>1</v>
      </c>
    </row>
    <row r="235" spans="1:23">
      <c r="A235" s="19" t="s">
        <v>1630</v>
      </c>
      <c r="B235" t="s">
        <v>333</v>
      </c>
      <c r="C235" t="s">
        <v>334</v>
      </c>
      <c r="D235">
        <v>40</v>
      </c>
      <c r="E235">
        <v>15.4</v>
      </c>
      <c r="F235">
        <v>-2.4</v>
      </c>
      <c r="G235">
        <v>-1.9</v>
      </c>
      <c r="H235">
        <v>-15.1</v>
      </c>
      <c r="I235" t="s">
        <v>2265</v>
      </c>
      <c r="J235">
        <v>3.5</v>
      </c>
      <c r="K235" t="s">
        <v>492</v>
      </c>
      <c r="L235" t="s">
        <v>493</v>
      </c>
      <c r="M235" t="s">
        <v>1319</v>
      </c>
      <c r="N235" t="s">
        <v>1463</v>
      </c>
      <c r="O235">
        <v>15.407141201403977</v>
      </c>
      <c r="P235">
        <v>24.28320220175868</v>
      </c>
      <c r="Q235">
        <v>345.4077628072373</v>
      </c>
      <c r="R235">
        <v>-6.1317597629362304</v>
      </c>
      <c r="S235">
        <v>1.5963166764347745</v>
      </c>
      <c r="T235">
        <v>14.043977188751498</v>
      </c>
      <c r="W235">
        <v>1</v>
      </c>
    </row>
    <row r="236" spans="1:23">
      <c r="A236" s="19" t="s">
        <v>1631</v>
      </c>
      <c r="B236" t="s">
        <v>343</v>
      </c>
      <c r="C236" t="s">
        <v>344</v>
      </c>
      <c r="D236">
        <v>21.1</v>
      </c>
      <c r="E236">
        <v>24.1</v>
      </c>
      <c r="F236">
        <v>-13.4</v>
      </c>
      <c r="G236">
        <v>18</v>
      </c>
      <c r="H236">
        <v>8.8000000000000007</v>
      </c>
      <c r="I236" t="s">
        <v>1923</v>
      </c>
      <c r="J236">
        <v>0.12</v>
      </c>
      <c r="K236" t="s">
        <v>490</v>
      </c>
      <c r="L236" t="s">
        <v>491</v>
      </c>
      <c r="M236">
        <v>-68.900000000000006</v>
      </c>
      <c r="N236">
        <v>-102</v>
      </c>
      <c r="O236">
        <v>24.103941586387901</v>
      </c>
      <c r="P236">
        <v>55.808767109905574</v>
      </c>
      <c r="Q236">
        <v>57.682683031658797</v>
      </c>
      <c r="R236">
        <v>-10.658996711028376</v>
      </c>
      <c r="S236">
        <v>-16.849588283798546</v>
      </c>
      <c r="T236">
        <v>13.545374257685355</v>
      </c>
      <c r="W236">
        <v>1</v>
      </c>
    </row>
    <row r="237" spans="1:23">
      <c r="A237" s="19" t="s">
        <v>1632</v>
      </c>
      <c r="B237" t="s">
        <v>347</v>
      </c>
      <c r="C237" t="s">
        <v>348</v>
      </c>
      <c r="D237">
        <v>34.799999999999997</v>
      </c>
      <c r="E237">
        <v>23.7</v>
      </c>
      <c r="F237">
        <v>21.5</v>
      </c>
      <c r="G237">
        <v>10</v>
      </c>
      <c r="H237">
        <v>0.4</v>
      </c>
      <c r="I237" t="s">
        <v>1757</v>
      </c>
      <c r="J237">
        <v>0.42</v>
      </c>
      <c r="K237" t="s">
        <v>490</v>
      </c>
      <c r="L237" t="s">
        <v>493</v>
      </c>
      <c r="M237">
        <v>-57.9</v>
      </c>
      <c r="N237" t="s">
        <v>1464</v>
      </c>
      <c r="O237">
        <v>23.715185008766007</v>
      </c>
      <c r="P237">
        <v>73.19115507237872</v>
      </c>
      <c r="Q237">
        <v>63.358304977225842</v>
      </c>
      <c r="R237">
        <v>-10.179773920134693</v>
      </c>
      <c r="S237">
        <v>-20.291642694911118</v>
      </c>
      <c r="T237">
        <v>6.857947191179421</v>
      </c>
      <c r="W237">
        <v>1</v>
      </c>
    </row>
    <row r="238" spans="1:23">
      <c r="A238" s="19" t="s">
        <v>2271</v>
      </c>
      <c r="B238" t="s">
        <v>339</v>
      </c>
      <c r="C238" t="s">
        <v>340</v>
      </c>
      <c r="D238">
        <v>28.2</v>
      </c>
      <c r="E238">
        <v>12.9</v>
      </c>
      <c r="F238">
        <v>3.9</v>
      </c>
      <c r="G238">
        <v>-4.0999999999999996</v>
      </c>
      <c r="H238">
        <v>-11.6</v>
      </c>
      <c r="I238" t="s">
        <v>1951</v>
      </c>
      <c r="J238">
        <v>0.41</v>
      </c>
      <c r="K238" t="s">
        <v>492</v>
      </c>
      <c r="L238" t="s">
        <v>491</v>
      </c>
      <c r="M238" t="s">
        <v>1465</v>
      </c>
      <c r="N238">
        <v>-109.9</v>
      </c>
      <c r="O238">
        <v>12.90658746532173</v>
      </c>
      <c r="P238">
        <v>53.048449938781495</v>
      </c>
      <c r="Q238">
        <v>330.60389711369533</v>
      </c>
      <c r="R238">
        <v>-8.9862383850560406</v>
      </c>
      <c r="S238">
        <v>5.0626798510755613</v>
      </c>
      <c r="T238">
        <v>7.7586591890905279</v>
      </c>
      <c r="W238">
        <v>1</v>
      </c>
    </row>
    <row r="239" spans="1:23">
      <c r="A239" s="19" t="s">
        <v>2272</v>
      </c>
      <c r="B239" t="s">
        <v>349</v>
      </c>
      <c r="C239" t="s">
        <v>350</v>
      </c>
      <c r="D239">
        <v>35.200000000000003</v>
      </c>
      <c r="E239">
        <v>22.4</v>
      </c>
      <c r="F239">
        <v>-4</v>
      </c>
      <c r="G239">
        <v>-15.2</v>
      </c>
      <c r="H239">
        <v>-16</v>
      </c>
      <c r="I239" t="s">
        <v>1767</v>
      </c>
      <c r="J239">
        <v>8.8999999999999996E-2</v>
      </c>
      <c r="K239" t="s">
        <v>490</v>
      </c>
      <c r="L239" t="s">
        <v>493</v>
      </c>
      <c r="M239">
        <v>-29.4</v>
      </c>
      <c r="N239" t="s">
        <v>1466</v>
      </c>
      <c r="O239">
        <v>22.428553230201896</v>
      </c>
      <c r="P239">
        <v>74.912580175643669</v>
      </c>
      <c r="Q239">
        <v>359.53290703760342</v>
      </c>
      <c r="R239">
        <v>-21.654717027741079</v>
      </c>
      <c r="S239">
        <v>0.17653988139637633</v>
      </c>
      <c r="T239">
        <v>5.8379845939105772</v>
      </c>
      <c r="W239">
        <v>1</v>
      </c>
    </row>
    <row r="240" spans="1:23">
      <c r="A240" s="19" t="s">
        <v>2275</v>
      </c>
      <c r="B240" t="s">
        <v>68</v>
      </c>
      <c r="C240" t="s">
        <v>353</v>
      </c>
      <c r="D240">
        <v>29.6</v>
      </c>
      <c r="E240">
        <v>11.3</v>
      </c>
      <c r="F240">
        <v>9.6</v>
      </c>
      <c r="G240">
        <v>5.8</v>
      </c>
      <c r="H240">
        <v>1.5</v>
      </c>
      <c r="I240" t="s">
        <v>1829</v>
      </c>
      <c r="J240">
        <v>0.15</v>
      </c>
      <c r="K240" t="s">
        <v>492</v>
      </c>
      <c r="L240" t="s">
        <v>491</v>
      </c>
      <c r="M240" t="s">
        <v>1425</v>
      </c>
      <c r="N240">
        <v>-165.6</v>
      </c>
      <c r="O240">
        <v>11.315917991926241</v>
      </c>
      <c r="P240">
        <v>43.444669870442212</v>
      </c>
      <c r="Q240">
        <v>155.47206856821398</v>
      </c>
      <c r="R240">
        <v>7.0792292836241968</v>
      </c>
      <c r="S240">
        <v>-3.2303594168761571</v>
      </c>
      <c r="T240">
        <v>8.2157952011766433</v>
      </c>
      <c r="W240">
        <v>1</v>
      </c>
    </row>
    <row r="241" spans="1:23">
      <c r="A241" s="19" t="s">
        <v>2277</v>
      </c>
      <c r="B241" t="s">
        <v>341</v>
      </c>
      <c r="C241" t="s">
        <v>342</v>
      </c>
      <c r="D241">
        <v>38.9</v>
      </c>
      <c r="E241">
        <v>13.3</v>
      </c>
      <c r="F241">
        <v>-9</v>
      </c>
      <c r="G241">
        <v>9</v>
      </c>
      <c r="H241">
        <v>3.8</v>
      </c>
      <c r="I241" t="s">
        <v>2278</v>
      </c>
      <c r="J241">
        <v>1</v>
      </c>
      <c r="K241" t="s">
        <v>492</v>
      </c>
      <c r="L241" t="s">
        <v>493</v>
      </c>
      <c r="M241" t="s">
        <v>1467</v>
      </c>
      <c r="N241" t="s">
        <v>1468</v>
      </c>
      <c r="O241">
        <v>13.283071933856265</v>
      </c>
      <c r="P241">
        <v>83.774897613275542</v>
      </c>
      <c r="Q241">
        <v>249.53127900353178</v>
      </c>
      <c r="R241">
        <v>4.6176476329115097</v>
      </c>
      <c r="S241">
        <v>12.371043861996254</v>
      </c>
      <c r="T241">
        <v>1.4403486046202638</v>
      </c>
      <c r="W241">
        <v>1</v>
      </c>
    </row>
    <row r="242" spans="1:23">
      <c r="A242" s="19" t="s">
        <v>2283</v>
      </c>
      <c r="B242" t="s">
        <v>360</v>
      </c>
      <c r="C242" t="s">
        <v>361</v>
      </c>
      <c r="D242">
        <v>45.4</v>
      </c>
      <c r="E242">
        <v>13.8</v>
      </c>
      <c r="F242">
        <v>6.5</v>
      </c>
      <c r="G242">
        <v>-12.1</v>
      </c>
      <c r="H242">
        <v>1.7</v>
      </c>
      <c r="I242" t="s">
        <v>1797</v>
      </c>
      <c r="J242">
        <v>0.14000000000000001</v>
      </c>
      <c r="K242" t="s">
        <v>492</v>
      </c>
      <c r="L242" t="s">
        <v>493</v>
      </c>
      <c r="M242" t="s">
        <v>1469</v>
      </c>
      <c r="N242" t="s">
        <v>1470</v>
      </c>
      <c r="O242">
        <v>13.840158958624716</v>
      </c>
      <c r="P242">
        <v>66.020906873442257</v>
      </c>
      <c r="Q242">
        <v>253.10706897188891</v>
      </c>
      <c r="R242">
        <v>3.67463048077648</v>
      </c>
      <c r="S242">
        <v>12.099999999416344</v>
      </c>
      <c r="T242">
        <v>5.624685844015902</v>
      </c>
      <c r="W242">
        <v>1</v>
      </c>
    </row>
    <row r="243" spans="1:23">
      <c r="A243" s="19" t="s">
        <v>1633</v>
      </c>
      <c r="B243" t="s">
        <v>362</v>
      </c>
      <c r="C243" t="s">
        <v>363</v>
      </c>
      <c r="D243">
        <v>31.5</v>
      </c>
      <c r="E243">
        <v>14.5</v>
      </c>
      <c r="F243">
        <v>-7.7</v>
      </c>
      <c r="G243">
        <v>-8.1999999999999993</v>
      </c>
      <c r="H243">
        <v>-9.1</v>
      </c>
      <c r="I243" t="s">
        <v>1954</v>
      </c>
      <c r="J243">
        <v>0.36</v>
      </c>
      <c r="K243" t="s">
        <v>492</v>
      </c>
      <c r="L243" t="s">
        <v>493</v>
      </c>
      <c r="M243" t="s">
        <v>501</v>
      </c>
      <c r="N243" t="s">
        <v>1405</v>
      </c>
      <c r="O243">
        <v>14.468586662144993</v>
      </c>
      <c r="P243">
        <v>16.491090817178236</v>
      </c>
      <c r="Q243">
        <v>277.96296624215398</v>
      </c>
      <c r="R243">
        <v>-0.5689749069666723</v>
      </c>
      <c r="S243">
        <v>4.0675416137980331</v>
      </c>
      <c r="T243">
        <v>13.873405233584995</v>
      </c>
      <c r="W243">
        <v>1</v>
      </c>
    </row>
    <row r="244" spans="1:23">
      <c r="A244" s="19" t="s">
        <v>1634</v>
      </c>
      <c r="B244" t="s">
        <v>366</v>
      </c>
      <c r="C244" t="s">
        <v>367</v>
      </c>
      <c r="D244">
        <v>52.2</v>
      </c>
      <c r="E244">
        <v>21.7</v>
      </c>
      <c r="F244">
        <v>-12.9</v>
      </c>
      <c r="G244">
        <v>1.9</v>
      </c>
      <c r="H244">
        <v>-17.399999999999999</v>
      </c>
      <c r="I244" t="s">
        <v>1942</v>
      </c>
      <c r="J244">
        <v>0.21</v>
      </c>
      <c r="K244" t="s">
        <v>492</v>
      </c>
      <c r="L244" t="s">
        <v>493</v>
      </c>
      <c r="M244" t="s">
        <v>1471</v>
      </c>
      <c r="N244" t="s">
        <v>1472</v>
      </c>
      <c r="O244">
        <v>21.743504777289239</v>
      </c>
      <c r="P244">
        <v>52.92510243313238</v>
      </c>
      <c r="Q244">
        <v>341.96735951771188</v>
      </c>
      <c r="R244">
        <v>-16.495885694168912</v>
      </c>
      <c r="S244">
        <v>5.3702296493387598</v>
      </c>
      <c r="T244">
        <v>13.108256507952396</v>
      </c>
      <c r="W244">
        <v>1</v>
      </c>
    </row>
    <row r="245" spans="1:23">
      <c r="A245" s="19" t="s">
        <v>1635</v>
      </c>
      <c r="B245" t="s">
        <v>368</v>
      </c>
      <c r="C245" t="s">
        <v>369</v>
      </c>
      <c r="D245">
        <v>36.1</v>
      </c>
      <c r="E245">
        <v>9.8000000000000007</v>
      </c>
      <c r="F245">
        <v>2.8</v>
      </c>
      <c r="G245">
        <v>1.7</v>
      </c>
      <c r="H245">
        <v>-9.1999999999999993</v>
      </c>
      <c r="I245" t="s">
        <v>1795</v>
      </c>
      <c r="J245">
        <v>0.12</v>
      </c>
      <c r="K245" t="s">
        <v>492</v>
      </c>
      <c r="L245" t="s">
        <v>491</v>
      </c>
      <c r="M245" t="s">
        <v>1473</v>
      </c>
      <c r="N245">
        <v>-115.7</v>
      </c>
      <c r="O245">
        <v>9.7657564991146479</v>
      </c>
      <c r="P245">
        <v>37.576606967728956</v>
      </c>
      <c r="Q245">
        <v>342.5506229124382</v>
      </c>
      <c r="R245">
        <v>-5.6813169421894179</v>
      </c>
      <c r="S245">
        <v>1.7857952160615262</v>
      </c>
      <c r="T245">
        <v>7.7397398695746382</v>
      </c>
      <c r="W245">
        <v>1</v>
      </c>
    </row>
    <row r="246" spans="1:23">
      <c r="A246" s="19" t="s">
        <v>2286</v>
      </c>
      <c r="B246" t="s">
        <v>370</v>
      </c>
      <c r="C246" t="s">
        <v>371</v>
      </c>
      <c r="D246">
        <v>33.700000000000003</v>
      </c>
      <c r="E246">
        <v>23.1</v>
      </c>
      <c r="F246">
        <v>-17.899999999999999</v>
      </c>
      <c r="G246">
        <v>13</v>
      </c>
      <c r="H246">
        <v>6.6</v>
      </c>
      <c r="I246" t="s">
        <v>1962</v>
      </c>
      <c r="J246">
        <v>0.49</v>
      </c>
      <c r="K246" t="s">
        <v>490</v>
      </c>
      <c r="L246" t="s">
        <v>491</v>
      </c>
      <c r="M246">
        <v>-26.9</v>
      </c>
      <c r="N246">
        <v>-17.7</v>
      </c>
      <c r="O246">
        <v>23.086143029964965</v>
      </c>
      <c r="P246">
        <v>19.821742317878613</v>
      </c>
      <c r="Q246">
        <v>297.5231803856334</v>
      </c>
      <c r="R246">
        <v>-3.6175591824679811</v>
      </c>
      <c r="S246">
        <v>6.9424074659158146</v>
      </c>
      <c r="T246">
        <v>21.718338889945933</v>
      </c>
      <c r="W246">
        <v>1</v>
      </c>
    </row>
    <row r="247" spans="1:23">
      <c r="A247" s="19" t="s">
        <v>1636</v>
      </c>
      <c r="B247" t="s">
        <v>376</v>
      </c>
      <c r="C247" t="s">
        <v>377</v>
      </c>
      <c r="D247">
        <v>37</v>
      </c>
      <c r="E247">
        <v>14.2</v>
      </c>
      <c r="F247">
        <v>7.9</v>
      </c>
      <c r="G247">
        <v>3.1</v>
      </c>
      <c r="H247">
        <v>11.4</v>
      </c>
      <c r="I247" t="s">
        <v>1877</v>
      </c>
      <c r="J247">
        <v>0.43</v>
      </c>
      <c r="K247" t="s">
        <v>492</v>
      </c>
      <c r="L247" t="s">
        <v>493</v>
      </c>
      <c r="M247" t="s">
        <v>1474</v>
      </c>
      <c r="N247" t="s">
        <v>1475</v>
      </c>
      <c r="O247">
        <v>14.211966788590523</v>
      </c>
      <c r="P247">
        <v>63.255409136791279</v>
      </c>
      <c r="Q247">
        <v>154.87136194234242</v>
      </c>
      <c r="R247">
        <v>11.490416364073665</v>
      </c>
      <c r="S247">
        <v>-5.3895094566068265</v>
      </c>
      <c r="T247">
        <v>6.3955859463675191</v>
      </c>
      <c r="W247">
        <v>1</v>
      </c>
    </row>
    <row r="248" spans="1:23">
      <c r="A248" s="19" t="s">
        <v>1637</v>
      </c>
      <c r="B248" t="s">
        <v>379</v>
      </c>
      <c r="C248" t="s">
        <v>380</v>
      </c>
      <c r="D248">
        <v>26.7</v>
      </c>
      <c r="E248">
        <v>12.9</v>
      </c>
      <c r="F248">
        <v>-4.0999999999999996</v>
      </c>
      <c r="G248">
        <v>4.8</v>
      </c>
      <c r="H248">
        <v>-11.2</v>
      </c>
      <c r="I248" t="s">
        <v>1741</v>
      </c>
      <c r="J248">
        <v>0.16</v>
      </c>
      <c r="K248" t="s">
        <v>492</v>
      </c>
      <c r="L248" t="s">
        <v>491</v>
      </c>
      <c r="M248" t="s">
        <v>1301</v>
      </c>
      <c r="N248">
        <v>-41.5</v>
      </c>
      <c r="O248">
        <v>12.856515857727549</v>
      </c>
      <c r="P248">
        <v>33.038719143650724</v>
      </c>
      <c r="Q248">
        <v>352.80223425744987</v>
      </c>
      <c r="R248">
        <v>-6.9542079541927455</v>
      </c>
      <c r="S248">
        <v>0.87824526223210286</v>
      </c>
      <c r="T248">
        <v>10.77764709893626</v>
      </c>
      <c r="W248">
        <v>1</v>
      </c>
    </row>
    <row r="249" spans="1:23">
      <c r="A249" s="19" t="s">
        <v>1638</v>
      </c>
      <c r="B249" t="s">
        <v>385</v>
      </c>
      <c r="C249" t="s">
        <v>35</v>
      </c>
      <c r="D249">
        <v>40.4</v>
      </c>
      <c r="E249">
        <v>13.9</v>
      </c>
      <c r="F249">
        <v>-5.8</v>
      </c>
      <c r="G249">
        <v>-10.7</v>
      </c>
      <c r="H249">
        <v>-6.7</v>
      </c>
      <c r="I249" t="s">
        <v>1833</v>
      </c>
      <c r="J249">
        <v>0.33</v>
      </c>
      <c r="K249" t="s">
        <v>492</v>
      </c>
      <c r="L249" t="s">
        <v>491</v>
      </c>
      <c r="M249" t="s">
        <v>1476</v>
      </c>
      <c r="N249">
        <v>-73.400000000000006</v>
      </c>
      <c r="O249">
        <v>13.893163786553442</v>
      </c>
      <c r="P249">
        <v>72.277865220014988</v>
      </c>
      <c r="Q249">
        <v>40.616473428418914</v>
      </c>
      <c r="R249">
        <v>-10.045605393594698</v>
      </c>
      <c r="S249">
        <v>-8.6151364634457757</v>
      </c>
      <c r="T249">
        <v>4.2290939919074981</v>
      </c>
      <c r="W249">
        <v>1</v>
      </c>
    </row>
    <row r="250" spans="1:23">
      <c r="A250" s="19" t="s">
        <v>2301</v>
      </c>
      <c r="B250" t="s">
        <v>386</v>
      </c>
      <c r="C250" t="s">
        <v>387</v>
      </c>
      <c r="D250">
        <v>31.5</v>
      </c>
      <c r="E250">
        <v>11.6</v>
      </c>
      <c r="F250">
        <v>4.3</v>
      </c>
      <c r="G250">
        <v>5.7</v>
      </c>
      <c r="H250">
        <v>9.1</v>
      </c>
      <c r="I250" t="s">
        <v>1797</v>
      </c>
      <c r="J250">
        <v>0.14000000000000001</v>
      </c>
      <c r="K250" t="s">
        <v>490</v>
      </c>
      <c r="L250" t="s">
        <v>491</v>
      </c>
      <c r="M250">
        <v>-66.8</v>
      </c>
      <c r="N250">
        <v>-67.3</v>
      </c>
      <c r="O250">
        <v>11.56676272774712</v>
      </c>
      <c r="P250">
        <v>32.253494894492071</v>
      </c>
      <c r="Q250">
        <v>267.42953051768797</v>
      </c>
      <c r="R250">
        <v>0.276837915642278</v>
      </c>
      <c r="S250">
        <v>6.1665782260313051</v>
      </c>
      <c r="T250">
        <v>9.7819565400128123</v>
      </c>
      <c r="W250">
        <v>1</v>
      </c>
    </row>
    <row r="251" spans="1:23">
      <c r="A251" s="19" t="s">
        <v>2306</v>
      </c>
      <c r="B251" t="s">
        <v>401</v>
      </c>
      <c r="C251" t="s">
        <v>402</v>
      </c>
      <c r="D251">
        <v>37</v>
      </c>
      <c r="E251">
        <v>18.399999999999999</v>
      </c>
      <c r="F251">
        <v>-4.5</v>
      </c>
      <c r="G251">
        <v>-14.1</v>
      </c>
      <c r="H251">
        <v>-10.9</v>
      </c>
      <c r="I251" t="s">
        <v>1748</v>
      </c>
      <c r="J251">
        <v>0.11</v>
      </c>
      <c r="K251" t="s">
        <v>492</v>
      </c>
      <c r="L251" t="s">
        <v>493</v>
      </c>
      <c r="M251" t="s">
        <v>1448</v>
      </c>
      <c r="N251" t="s">
        <v>1477</v>
      </c>
      <c r="O251">
        <v>18.381240436923729</v>
      </c>
      <c r="P251">
        <v>52.563786947759205</v>
      </c>
      <c r="Q251">
        <v>225.09270483944016</v>
      </c>
      <c r="R251">
        <v>10.303700268084242</v>
      </c>
      <c r="S251">
        <v>10.337097203687676</v>
      </c>
      <c r="T251">
        <v>11.173548325710732</v>
      </c>
      <c r="W251">
        <v>1</v>
      </c>
    </row>
    <row r="252" spans="1:23">
      <c r="A252" s="19" t="s">
        <v>1639</v>
      </c>
      <c r="B252" t="s">
        <v>48</v>
      </c>
      <c r="C252" t="s">
        <v>405</v>
      </c>
      <c r="D252">
        <v>30.2</v>
      </c>
      <c r="E252">
        <v>16.899999999999999</v>
      </c>
      <c r="F252">
        <v>-9.1999999999999993</v>
      </c>
      <c r="G252">
        <v>13.6</v>
      </c>
      <c r="H252">
        <v>3.8</v>
      </c>
      <c r="I252" t="s">
        <v>2224</v>
      </c>
      <c r="J252">
        <v>0.65</v>
      </c>
      <c r="K252" t="s">
        <v>490</v>
      </c>
      <c r="L252" t="s">
        <v>491</v>
      </c>
      <c r="M252">
        <v>-49.2</v>
      </c>
      <c r="N252">
        <v>-85.5</v>
      </c>
      <c r="O252">
        <v>16.853486286225767</v>
      </c>
      <c r="P252">
        <v>43.58747122661039</v>
      </c>
      <c r="Q252">
        <v>44.225176341369973</v>
      </c>
      <c r="R252">
        <v>-8.3268149605403536</v>
      </c>
      <c r="S252">
        <v>-8.1045957678370222</v>
      </c>
      <c r="T252">
        <v>12.207361715492809</v>
      </c>
      <c r="W252">
        <v>1</v>
      </c>
    </row>
    <row r="253" spans="1:23">
      <c r="A253" s="19" t="s">
        <v>2308</v>
      </c>
      <c r="B253" t="s">
        <v>406</v>
      </c>
      <c r="C253" t="s">
        <v>407</v>
      </c>
      <c r="D253">
        <v>35.200000000000003</v>
      </c>
      <c r="E253">
        <v>17</v>
      </c>
      <c r="F253">
        <v>16.7</v>
      </c>
      <c r="G253">
        <v>-2.1</v>
      </c>
      <c r="H253">
        <v>-2.2000000000000002</v>
      </c>
      <c r="I253" t="s">
        <v>1781</v>
      </c>
      <c r="J253">
        <v>0.16</v>
      </c>
      <c r="K253" t="s">
        <v>490</v>
      </c>
      <c r="L253" t="s">
        <v>491</v>
      </c>
      <c r="M253">
        <v>-23.4</v>
      </c>
      <c r="N253">
        <v>-170.9</v>
      </c>
      <c r="O253">
        <v>16.974687036879352</v>
      </c>
      <c r="P253">
        <v>34.703431969644093</v>
      </c>
      <c r="Q253">
        <v>330.79968554879144</v>
      </c>
      <c r="R253">
        <v>-8.4360481622394232</v>
      </c>
      <c r="S253">
        <v>4.7148087187042886</v>
      </c>
      <c r="T253">
        <v>13.955058944712732</v>
      </c>
      <c r="W253">
        <v>1</v>
      </c>
    </row>
    <row r="254" spans="1:23">
      <c r="A254" s="19" t="s">
        <v>1640</v>
      </c>
      <c r="B254" t="s">
        <v>417</v>
      </c>
      <c r="C254" t="s">
        <v>418</v>
      </c>
      <c r="D254">
        <v>38</v>
      </c>
      <c r="E254">
        <v>24.4</v>
      </c>
      <c r="F254">
        <v>-5.3</v>
      </c>
      <c r="G254">
        <v>-2.5</v>
      </c>
      <c r="H254">
        <v>23.7</v>
      </c>
      <c r="I254" t="s">
        <v>2315</v>
      </c>
      <c r="J254">
        <v>0.33</v>
      </c>
      <c r="K254" t="s">
        <v>490</v>
      </c>
      <c r="L254" t="s">
        <v>491</v>
      </c>
      <c r="M254">
        <v>-83.7</v>
      </c>
      <c r="N254">
        <v>-171.2</v>
      </c>
      <c r="O254">
        <v>24.413725647676145</v>
      </c>
      <c r="P254">
        <v>20.008494890932944</v>
      </c>
      <c r="Q254">
        <v>191.460444814672</v>
      </c>
      <c r="R254">
        <v>8.1868383029883542</v>
      </c>
      <c r="S254">
        <v>1.6597460208310058</v>
      </c>
      <c r="T254">
        <v>22.940159584167201</v>
      </c>
      <c r="W254">
        <v>1</v>
      </c>
    </row>
    <row r="255" spans="1:23">
      <c r="A255" s="19" t="s">
        <v>2317</v>
      </c>
      <c r="B255" t="s">
        <v>419</v>
      </c>
      <c r="C255" t="s">
        <v>420</v>
      </c>
      <c r="D255">
        <v>32.5</v>
      </c>
      <c r="E255">
        <v>14.5</v>
      </c>
      <c r="F255">
        <v>-7.3</v>
      </c>
      <c r="G255">
        <v>-1.9</v>
      </c>
      <c r="H255">
        <v>-12.4</v>
      </c>
      <c r="I255" t="s">
        <v>1745</v>
      </c>
      <c r="J255">
        <v>0.13</v>
      </c>
      <c r="K255" t="s">
        <v>492</v>
      </c>
      <c r="L255" t="s">
        <v>493</v>
      </c>
      <c r="M255" t="s">
        <v>1478</v>
      </c>
      <c r="N255" t="s">
        <v>1449</v>
      </c>
      <c r="O255">
        <v>14.514131045295134</v>
      </c>
      <c r="P255">
        <v>52.214323988058403</v>
      </c>
      <c r="Q255">
        <v>6.875648849177594</v>
      </c>
      <c r="R255">
        <v>-11.388143747137148</v>
      </c>
      <c r="S255">
        <v>-1.3732061439553562</v>
      </c>
      <c r="T255">
        <v>8.8929459056459059</v>
      </c>
      <c r="W255">
        <v>1</v>
      </c>
    </row>
    <row r="256" spans="1:23">
      <c r="A256" s="19" t="s">
        <v>2323</v>
      </c>
      <c r="B256" t="s">
        <v>426</v>
      </c>
      <c r="C256" t="s">
        <v>427</v>
      </c>
      <c r="D256">
        <v>32</v>
      </c>
      <c r="E256">
        <v>13.4</v>
      </c>
      <c r="F256">
        <v>-3.3</v>
      </c>
      <c r="G256">
        <v>-12.8</v>
      </c>
      <c r="H256">
        <v>-1.9</v>
      </c>
      <c r="I256" t="s">
        <v>1698</v>
      </c>
      <c r="J256">
        <v>0.24</v>
      </c>
      <c r="K256" t="s">
        <v>492</v>
      </c>
      <c r="L256" t="s">
        <v>493</v>
      </c>
      <c r="M256" t="s">
        <v>1479</v>
      </c>
      <c r="N256" t="s">
        <v>1451</v>
      </c>
      <c r="O256">
        <v>13.354400023962141</v>
      </c>
      <c r="P256">
        <v>41.797150288448869</v>
      </c>
      <c r="Q256">
        <v>146.12549500223662</v>
      </c>
      <c r="R256">
        <v>7.3898538265144822</v>
      </c>
      <c r="S256">
        <v>-4.9610040307073477</v>
      </c>
      <c r="T256">
        <v>9.9558274106201097</v>
      </c>
      <c r="W256">
        <v>1</v>
      </c>
    </row>
    <row r="257" spans="1:23">
      <c r="A257" s="19" t="s">
        <v>2328</v>
      </c>
      <c r="B257" t="s">
        <v>437</v>
      </c>
      <c r="C257" t="s">
        <v>438</v>
      </c>
      <c r="D257">
        <v>26.5</v>
      </c>
      <c r="E257">
        <v>15.9</v>
      </c>
      <c r="F257">
        <v>4.9000000000000004</v>
      </c>
      <c r="G257">
        <v>-15</v>
      </c>
      <c r="H257">
        <v>1.6</v>
      </c>
      <c r="I257" t="s">
        <v>2329</v>
      </c>
      <c r="J257">
        <v>14</v>
      </c>
      <c r="K257" t="s">
        <v>492</v>
      </c>
      <c r="L257" t="s">
        <v>493</v>
      </c>
      <c r="M257" t="s">
        <v>1390</v>
      </c>
      <c r="N257" t="s">
        <v>1286</v>
      </c>
      <c r="O257">
        <v>15.860958356921564</v>
      </c>
      <c r="P257">
        <v>85.508951788427282</v>
      </c>
      <c r="Q257">
        <v>98.709375908525757</v>
      </c>
      <c r="R257">
        <v>2.3943329201215544</v>
      </c>
      <c r="S257">
        <v>-15.629929313782149</v>
      </c>
      <c r="T257">
        <v>1.2419659873747273</v>
      </c>
      <c r="W257">
        <v>1</v>
      </c>
    </row>
    <row r="258" spans="1:23">
      <c r="A258" s="19" t="s">
        <v>1641</v>
      </c>
      <c r="B258" t="s">
        <v>447</v>
      </c>
      <c r="C258" t="s">
        <v>359</v>
      </c>
      <c r="D258">
        <v>44.4</v>
      </c>
      <c r="E258">
        <v>23.9</v>
      </c>
      <c r="F258">
        <v>4.9000000000000004</v>
      </c>
      <c r="G258">
        <v>23.4</v>
      </c>
      <c r="H258">
        <v>-1</v>
      </c>
      <c r="I258" t="s">
        <v>2335</v>
      </c>
      <c r="J258">
        <v>0.7</v>
      </c>
      <c r="K258" t="s">
        <v>492</v>
      </c>
      <c r="L258" t="s">
        <v>491</v>
      </c>
      <c r="M258" t="s">
        <v>1480</v>
      </c>
      <c r="N258">
        <v>-175</v>
      </c>
      <c r="O258">
        <v>23.928434967627947</v>
      </c>
      <c r="P258">
        <v>77.293684782602242</v>
      </c>
      <c r="Q258">
        <v>101.37542660576176</v>
      </c>
      <c r="R258">
        <v>4.6039894338077527</v>
      </c>
      <c r="S258">
        <v>-22.883892795279142</v>
      </c>
      <c r="T258">
        <v>5.2631484709779928</v>
      </c>
      <c r="W258">
        <v>1</v>
      </c>
    </row>
    <row r="259" spans="1:23">
      <c r="A259" s="19" t="s">
        <v>2343</v>
      </c>
      <c r="B259" t="s">
        <v>246</v>
      </c>
      <c r="C259" t="s">
        <v>454</v>
      </c>
      <c r="D259">
        <v>44.1</v>
      </c>
      <c r="E259">
        <v>14.2</v>
      </c>
      <c r="F259">
        <v>10</v>
      </c>
      <c r="G259">
        <v>-9.9</v>
      </c>
      <c r="H259">
        <v>1.5</v>
      </c>
      <c r="I259" t="s">
        <v>2344</v>
      </c>
      <c r="J259">
        <v>2.8</v>
      </c>
      <c r="K259" t="s">
        <v>490</v>
      </c>
      <c r="L259" t="s">
        <v>493</v>
      </c>
      <c r="M259">
        <v>-14</v>
      </c>
      <c r="N259" t="s">
        <v>1481</v>
      </c>
      <c r="O259">
        <v>14.15132502630054</v>
      </c>
      <c r="P259">
        <v>26.945975713737187</v>
      </c>
      <c r="Q259">
        <v>75.557760372806143</v>
      </c>
      <c r="R259">
        <v>-1.5993460919003308</v>
      </c>
      <c r="S259">
        <v>-6.2100319223694118</v>
      </c>
      <c r="T259">
        <v>12.614975053541563</v>
      </c>
      <c r="W259">
        <v>1</v>
      </c>
    </row>
    <row r="260" spans="1:23">
      <c r="A260" s="19" t="s">
        <v>1642</v>
      </c>
      <c r="B260" t="s">
        <v>304</v>
      </c>
      <c r="C260" t="s">
        <v>463</v>
      </c>
      <c r="D260">
        <v>29.6</v>
      </c>
      <c r="E260">
        <v>12.4</v>
      </c>
      <c r="F260">
        <v>0.1</v>
      </c>
      <c r="G260">
        <v>2</v>
      </c>
      <c r="H260">
        <v>12.2</v>
      </c>
      <c r="I260" t="s">
        <v>2148</v>
      </c>
      <c r="J260">
        <v>0.26</v>
      </c>
      <c r="K260" t="s">
        <v>490</v>
      </c>
      <c r="L260" t="s">
        <v>491</v>
      </c>
      <c r="M260">
        <v>-78.3</v>
      </c>
      <c r="N260">
        <v>-5</v>
      </c>
      <c r="O260">
        <v>12.363251999372979</v>
      </c>
      <c r="P260">
        <v>14.643463009668544</v>
      </c>
      <c r="Q260">
        <v>219.81098230269112</v>
      </c>
      <c r="R260">
        <v>2.400864878290375</v>
      </c>
      <c r="S260">
        <v>2.0011049704584432</v>
      </c>
      <c r="T260">
        <v>11.961664881336471</v>
      </c>
      <c r="W260">
        <v>1</v>
      </c>
    </row>
    <row r="261" spans="1:23">
      <c r="A261" s="19" t="s">
        <v>1643</v>
      </c>
      <c r="B261" t="s">
        <v>464</v>
      </c>
      <c r="C261" t="s">
        <v>465</v>
      </c>
      <c r="D261">
        <v>38.9</v>
      </c>
      <c r="E261">
        <v>30.2</v>
      </c>
      <c r="F261">
        <v>9.1999999999999993</v>
      </c>
      <c r="G261">
        <v>-1.2</v>
      </c>
      <c r="H261">
        <v>-28.7</v>
      </c>
      <c r="I261" t="s">
        <v>2210</v>
      </c>
      <c r="J261">
        <v>0.47</v>
      </c>
      <c r="K261" t="s">
        <v>492</v>
      </c>
      <c r="L261" t="s">
        <v>493</v>
      </c>
      <c r="M261" t="s">
        <v>1483</v>
      </c>
      <c r="N261" t="s">
        <v>1484</v>
      </c>
      <c r="O261">
        <v>30.162393804205927</v>
      </c>
      <c r="P261">
        <v>70.543279959576296</v>
      </c>
      <c r="Q261">
        <v>15.10838223916943</v>
      </c>
      <c r="R261">
        <v>-27.45688138248256</v>
      </c>
      <c r="S261">
        <v>-7.4127446611109082</v>
      </c>
      <c r="T261">
        <v>10.046933927196603</v>
      </c>
      <c r="W261">
        <v>1</v>
      </c>
    </row>
    <row r="262" spans="1:23">
      <c r="A262" s="19" t="s">
        <v>2353</v>
      </c>
      <c r="B262" t="s">
        <v>466</v>
      </c>
      <c r="C262" t="s">
        <v>467</v>
      </c>
      <c r="D262">
        <v>40.700000000000003</v>
      </c>
      <c r="E262">
        <v>19.600000000000001</v>
      </c>
      <c r="F262">
        <v>6.1</v>
      </c>
      <c r="G262">
        <v>4.5999999999999996</v>
      </c>
      <c r="H262">
        <v>-18</v>
      </c>
      <c r="I262" t="s">
        <v>1822</v>
      </c>
      <c r="J262">
        <v>0.19</v>
      </c>
      <c r="K262" t="s">
        <v>492</v>
      </c>
      <c r="L262" t="s">
        <v>493</v>
      </c>
      <c r="M262" t="s">
        <v>1485</v>
      </c>
      <c r="N262" t="s">
        <v>1332</v>
      </c>
      <c r="O262">
        <v>19.554283418218116</v>
      </c>
      <c r="P262">
        <v>43.430521570282643</v>
      </c>
      <c r="Q262">
        <v>351.80815526741435</v>
      </c>
      <c r="R262">
        <v>-13.305904381163909</v>
      </c>
      <c r="S262">
        <v>1.9154769122078856</v>
      </c>
      <c r="T262">
        <v>14.200487907044659</v>
      </c>
      <c r="W262">
        <v>1</v>
      </c>
    </row>
    <row r="263" spans="1:23">
      <c r="A263" s="19" t="s">
        <v>2369</v>
      </c>
      <c r="B263" t="s">
        <v>475</v>
      </c>
      <c r="C263" t="s">
        <v>476</v>
      </c>
      <c r="D263">
        <v>38.9</v>
      </c>
      <c r="E263">
        <v>19.8</v>
      </c>
      <c r="F263">
        <v>-8.8000000000000007</v>
      </c>
      <c r="G263">
        <v>3.4</v>
      </c>
      <c r="H263">
        <v>-17.399999999999999</v>
      </c>
      <c r="I263" t="s">
        <v>2370</v>
      </c>
      <c r="J263">
        <v>0.3</v>
      </c>
      <c r="K263" t="s">
        <v>492</v>
      </c>
      <c r="L263" t="s">
        <v>491</v>
      </c>
      <c r="M263" t="s">
        <v>1486</v>
      </c>
      <c r="N263">
        <v>-143.6</v>
      </c>
      <c r="O263">
        <v>19.792928029980807</v>
      </c>
      <c r="P263">
        <v>71.145026488497933</v>
      </c>
      <c r="Q263">
        <v>25.144315638848667</v>
      </c>
      <c r="R263">
        <v>-16.955906405498457</v>
      </c>
      <c r="S263">
        <v>-7.9587251134855457</v>
      </c>
      <c r="T263">
        <v>6.3965563028828978</v>
      </c>
      <c r="W263">
        <v>1</v>
      </c>
    </row>
    <row r="264" spans="1:23">
      <c r="A264" s="19" t="s">
        <v>2371</v>
      </c>
      <c r="B264" t="s">
        <v>210</v>
      </c>
      <c r="C264" t="s">
        <v>477</v>
      </c>
      <c r="D264">
        <v>37</v>
      </c>
      <c r="E264">
        <v>18.7</v>
      </c>
      <c r="F264">
        <v>8.4</v>
      </c>
      <c r="G264">
        <v>-16.399999999999999</v>
      </c>
      <c r="H264">
        <v>3.2</v>
      </c>
      <c r="I264" t="s">
        <v>2372</v>
      </c>
      <c r="J264">
        <v>1.8</v>
      </c>
      <c r="K264" t="s">
        <v>490</v>
      </c>
      <c r="L264" t="s">
        <v>493</v>
      </c>
      <c r="M264">
        <v>-51.7</v>
      </c>
      <c r="N264" t="s">
        <v>1487</v>
      </c>
      <c r="O264">
        <v>18.701871564097534</v>
      </c>
      <c r="P264">
        <v>64.34712577317211</v>
      </c>
      <c r="Q264">
        <v>72.431531632308634</v>
      </c>
      <c r="R264">
        <v>-5.0886560559812493</v>
      </c>
      <c r="S264">
        <v>-16.072159829809216</v>
      </c>
      <c r="T264">
        <v>8.0963731354843258</v>
      </c>
      <c r="W264">
        <v>1</v>
      </c>
    </row>
    <row r="265" spans="1:23">
      <c r="A265" s="19" t="s">
        <v>1644</v>
      </c>
      <c r="B265" t="s">
        <v>482</v>
      </c>
      <c r="C265" t="s">
        <v>483</v>
      </c>
      <c r="D265">
        <v>32.4</v>
      </c>
      <c r="E265">
        <v>16.899999999999999</v>
      </c>
      <c r="F265">
        <v>-9.9</v>
      </c>
      <c r="G265">
        <v>-6.3</v>
      </c>
      <c r="H265">
        <v>-12.2</v>
      </c>
      <c r="I265" t="s">
        <v>1772</v>
      </c>
      <c r="J265">
        <v>9.8000000000000004E-2</v>
      </c>
      <c r="K265" t="s">
        <v>492</v>
      </c>
      <c r="L265" t="s">
        <v>491</v>
      </c>
      <c r="M265" t="s">
        <v>1488</v>
      </c>
      <c r="N265">
        <v>-12.7</v>
      </c>
      <c r="O265">
        <v>16.927492430953851</v>
      </c>
      <c r="P265">
        <v>38.530955884140631</v>
      </c>
      <c r="Q265">
        <v>52.114479375298032</v>
      </c>
      <c r="R265">
        <v>-6.4753917793369995</v>
      </c>
      <c r="S265">
        <v>-8.3223450498995764</v>
      </c>
      <c r="T265">
        <v>13.241898435439941</v>
      </c>
      <c r="W265">
        <v>1</v>
      </c>
    </row>
    <row r="266" spans="1:23">
      <c r="A266" s="19" t="s">
        <v>1645</v>
      </c>
      <c r="B266" t="s">
        <v>88</v>
      </c>
      <c r="C266" t="s">
        <v>949</v>
      </c>
      <c r="D266">
        <v>42.2</v>
      </c>
      <c r="E266">
        <v>20.7</v>
      </c>
      <c r="F266">
        <v>18.600000000000001</v>
      </c>
      <c r="G266">
        <v>8.5</v>
      </c>
      <c r="H266">
        <v>3.2</v>
      </c>
      <c r="I266" t="s">
        <v>1904</v>
      </c>
      <c r="J266">
        <v>0.53</v>
      </c>
      <c r="K266" t="s">
        <v>490</v>
      </c>
      <c r="L266" t="s">
        <v>491</v>
      </c>
      <c r="M266">
        <v>-3</v>
      </c>
      <c r="N266">
        <v>-154.9</v>
      </c>
      <c r="O266">
        <v>20.6990337938755</v>
      </c>
      <c r="P266">
        <v>5.9178114564748592</v>
      </c>
      <c r="Q266">
        <v>185.18260864335969</v>
      </c>
      <c r="R266">
        <v>2.1253821624715945</v>
      </c>
      <c r="S266">
        <v>0.1927744730497265</v>
      </c>
      <c r="T266">
        <v>20.588724794556555</v>
      </c>
      <c r="W266">
        <v>1</v>
      </c>
    </row>
    <row r="267" spans="1:23">
      <c r="A267" s="19" t="s">
        <v>1646</v>
      </c>
      <c r="B267" t="s">
        <v>699</v>
      </c>
      <c r="C267" t="s">
        <v>952</v>
      </c>
      <c r="D267">
        <v>32.200000000000003</v>
      </c>
      <c r="E267">
        <v>17</v>
      </c>
      <c r="F267">
        <v>-12.1</v>
      </c>
      <c r="G267">
        <v>-9.6</v>
      </c>
      <c r="H267">
        <v>7.2</v>
      </c>
      <c r="I267" t="s">
        <v>2025</v>
      </c>
      <c r="J267">
        <v>0.27</v>
      </c>
      <c r="K267" t="s">
        <v>490</v>
      </c>
      <c r="L267" t="s">
        <v>493</v>
      </c>
      <c r="M267">
        <v>-33.799999999999997</v>
      </c>
      <c r="N267" t="s">
        <v>1489</v>
      </c>
      <c r="O267">
        <v>17.041420128616043</v>
      </c>
      <c r="P267">
        <v>67.721468086884272</v>
      </c>
      <c r="Q267">
        <v>254.0270588748715</v>
      </c>
      <c r="R267">
        <v>4.3394514221954985</v>
      </c>
      <c r="S267">
        <v>15.160484093902394</v>
      </c>
      <c r="T267">
        <v>6.4605637055088287</v>
      </c>
      <c r="W267">
        <v>1</v>
      </c>
    </row>
    <row r="268" spans="1:23">
      <c r="A268" s="19" t="s">
        <v>2382</v>
      </c>
      <c r="B268" t="s">
        <v>958</v>
      </c>
      <c r="C268" t="s">
        <v>959</v>
      </c>
      <c r="D268">
        <v>30.7</v>
      </c>
      <c r="E268">
        <v>13.8</v>
      </c>
      <c r="F268">
        <v>13.5</v>
      </c>
      <c r="G268">
        <v>-2.7</v>
      </c>
      <c r="H268">
        <v>-0.7</v>
      </c>
      <c r="I268" t="s">
        <v>1892</v>
      </c>
      <c r="J268">
        <v>0.23</v>
      </c>
      <c r="K268" t="s">
        <v>490</v>
      </c>
      <c r="L268" t="s">
        <v>493</v>
      </c>
      <c r="M268">
        <v>-31</v>
      </c>
      <c r="N268" t="s">
        <v>1490</v>
      </c>
      <c r="O268">
        <v>13.785136923512948</v>
      </c>
      <c r="P268">
        <v>40.263897037432784</v>
      </c>
      <c r="Q268">
        <v>36.766976246939237</v>
      </c>
      <c r="R268">
        <v>-7.1371583758433301</v>
      </c>
      <c r="S268">
        <v>-5.3328635240468181</v>
      </c>
      <c r="T268">
        <v>10.519103429096052</v>
      </c>
      <c r="W268">
        <v>1</v>
      </c>
    </row>
    <row r="269" spans="1:23">
      <c r="A269" s="19" t="s">
        <v>1647</v>
      </c>
      <c r="B269" t="s">
        <v>190</v>
      </c>
      <c r="C269" t="s">
        <v>581</v>
      </c>
      <c r="D269">
        <v>37</v>
      </c>
      <c r="E269">
        <v>16.899999999999999</v>
      </c>
      <c r="F269">
        <v>-16.3</v>
      </c>
      <c r="G269">
        <v>4.3</v>
      </c>
      <c r="H269">
        <v>1.4</v>
      </c>
      <c r="I269" t="s">
        <v>1767</v>
      </c>
      <c r="J269">
        <v>8.8999999999999996E-2</v>
      </c>
      <c r="K269" t="s">
        <v>490</v>
      </c>
      <c r="L269" t="s">
        <v>493</v>
      </c>
      <c r="M269">
        <v>-21.5</v>
      </c>
      <c r="N269" t="s">
        <v>1374</v>
      </c>
      <c r="O269">
        <v>16.915673205639791</v>
      </c>
      <c r="P269">
        <v>70.576853510450562</v>
      </c>
      <c r="Q269">
        <v>272.55484363355549</v>
      </c>
      <c r="R269">
        <v>-0.71111436288972074</v>
      </c>
      <c r="S269">
        <v>15.937117995668824</v>
      </c>
      <c r="T269">
        <v>5.6251743399667937</v>
      </c>
      <c r="W269">
        <v>1</v>
      </c>
    </row>
    <row r="270" spans="1:23">
      <c r="A270" s="19" t="s">
        <v>2394</v>
      </c>
      <c r="B270" t="s">
        <v>958</v>
      </c>
      <c r="C270" t="s">
        <v>976</v>
      </c>
      <c r="D270">
        <v>29.6</v>
      </c>
      <c r="E270">
        <v>26.2</v>
      </c>
      <c r="F270">
        <v>-1.5</v>
      </c>
      <c r="G270">
        <v>25.3</v>
      </c>
      <c r="H270">
        <v>6.7</v>
      </c>
      <c r="I270" t="s">
        <v>2389</v>
      </c>
      <c r="J270">
        <v>0.25</v>
      </c>
      <c r="K270" t="s">
        <v>490</v>
      </c>
      <c r="L270" t="s">
        <v>491</v>
      </c>
      <c r="M270">
        <v>-31</v>
      </c>
      <c r="N270">
        <v>-90.3</v>
      </c>
      <c r="O270">
        <v>26.215072000664044</v>
      </c>
      <c r="P270">
        <v>16.542041569006379</v>
      </c>
      <c r="Q270">
        <v>12.633390063375828</v>
      </c>
      <c r="R270">
        <v>-7.2832186807046577</v>
      </c>
      <c r="S270">
        <v>-1.6324493221667522</v>
      </c>
      <c r="T270">
        <v>25.130058393477562</v>
      </c>
      <c r="W270">
        <v>1</v>
      </c>
    </row>
    <row r="271" spans="1:23">
      <c r="A271" s="19" t="s">
        <v>2398</v>
      </c>
      <c r="B271" t="s">
        <v>979</v>
      </c>
      <c r="C271" t="s">
        <v>980</v>
      </c>
      <c r="D271">
        <v>15.2</v>
      </c>
      <c r="E271">
        <v>16.600000000000001</v>
      </c>
      <c r="F271">
        <v>9.6</v>
      </c>
      <c r="G271">
        <v>-9.6999999999999993</v>
      </c>
      <c r="H271">
        <v>9.4</v>
      </c>
      <c r="I271" t="s">
        <v>1784</v>
      </c>
      <c r="J271">
        <v>9.1999999999999998E-2</v>
      </c>
      <c r="K271" t="s">
        <v>490</v>
      </c>
      <c r="L271" t="s">
        <v>493</v>
      </c>
      <c r="M271">
        <v>-75.8</v>
      </c>
      <c r="N271" t="s">
        <v>1491</v>
      </c>
      <c r="O271">
        <v>16.571360837299995</v>
      </c>
      <c r="P271">
        <v>43.397026612926076</v>
      </c>
      <c r="Q271">
        <v>324.4740064944325</v>
      </c>
      <c r="R271">
        <v>-9.2659898806507837</v>
      </c>
      <c r="S271">
        <v>6.6157109255449837</v>
      </c>
      <c r="T271">
        <v>12.040921911602203</v>
      </c>
      <c r="W271">
        <v>1</v>
      </c>
    </row>
    <row r="272" spans="1:23">
      <c r="A272" s="19" t="s">
        <v>2401</v>
      </c>
      <c r="B272" t="s">
        <v>80</v>
      </c>
      <c r="C272" t="s">
        <v>984</v>
      </c>
      <c r="D272">
        <v>38.5</v>
      </c>
      <c r="E272">
        <v>16.8</v>
      </c>
      <c r="F272">
        <v>9.3000000000000007</v>
      </c>
      <c r="G272">
        <v>13.8</v>
      </c>
      <c r="H272">
        <v>2.5</v>
      </c>
      <c r="I272" t="s">
        <v>2402</v>
      </c>
      <c r="J272">
        <v>0.64</v>
      </c>
      <c r="K272" t="s">
        <v>490</v>
      </c>
      <c r="L272" t="s">
        <v>491</v>
      </c>
      <c r="M272">
        <v>-50.2</v>
      </c>
      <c r="N272">
        <v>-146.4</v>
      </c>
      <c r="O272">
        <v>16.82795293551774</v>
      </c>
      <c r="P272">
        <v>45.630510419543135</v>
      </c>
      <c r="Q272">
        <v>31.849441810624796</v>
      </c>
      <c r="R272">
        <v>-10.218208851691351</v>
      </c>
      <c r="S272">
        <v>-6.3477717127128264</v>
      </c>
      <c r="T272">
        <v>11.767497701146981</v>
      </c>
      <c r="W272">
        <v>1</v>
      </c>
    </row>
    <row r="273" spans="1:23">
      <c r="A273" s="19" t="s">
        <v>1648</v>
      </c>
      <c r="B273" t="s">
        <v>553</v>
      </c>
      <c r="C273" t="s">
        <v>1005</v>
      </c>
      <c r="D273">
        <v>35.200000000000003</v>
      </c>
      <c r="E273">
        <v>21.5</v>
      </c>
      <c r="F273">
        <v>20.2</v>
      </c>
      <c r="G273">
        <v>-3.3</v>
      </c>
      <c r="H273">
        <v>6.6</v>
      </c>
      <c r="I273" t="s">
        <v>2212</v>
      </c>
      <c r="J273">
        <v>0.35</v>
      </c>
      <c r="K273" t="s">
        <v>490</v>
      </c>
      <c r="L273" t="s">
        <v>493</v>
      </c>
      <c r="M273">
        <v>-21.3</v>
      </c>
      <c r="N273" t="s">
        <v>1492</v>
      </c>
      <c r="O273">
        <v>21.505580671072334</v>
      </c>
      <c r="P273">
        <v>15.470534513631469</v>
      </c>
      <c r="Q273">
        <v>79.991252771822261</v>
      </c>
      <c r="R273">
        <v>-0.99698797964938723</v>
      </c>
      <c r="S273">
        <v>-5.6491564280589168</v>
      </c>
      <c r="T273">
        <v>20.726385276254877</v>
      </c>
      <c r="W273">
        <v>1</v>
      </c>
    </row>
    <row r="274" spans="1:23">
      <c r="A274" s="19" t="s">
        <v>1649</v>
      </c>
      <c r="B274" t="s">
        <v>1015</v>
      </c>
      <c r="C274" t="s">
        <v>1016</v>
      </c>
      <c r="D274">
        <v>35</v>
      </c>
      <c r="E274">
        <v>19.2</v>
      </c>
      <c r="F274">
        <v>-15.3</v>
      </c>
      <c r="G274">
        <v>1</v>
      </c>
      <c r="H274">
        <v>11.6</v>
      </c>
      <c r="I274" t="s">
        <v>2433</v>
      </c>
      <c r="J274">
        <v>18</v>
      </c>
      <c r="K274" t="s">
        <v>490</v>
      </c>
      <c r="L274" t="s">
        <v>493</v>
      </c>
      <c r="M274">
        <v>-27.3</v>
      </c>
      <c r="N274" t="s">
        <v>1493</v>
      </c>
      <c r="O274">
        <v>19.226284092356487</v>
      </c>
      <c r="P274">
        <v>62.788714662655771</v>
      </c>
      <c r="Q274">
        <v>240.1273980907377</v>
      </c>
      <c r="R274">
        <v>8.5162740394131351</v>
      </c>
      <c r="S274">
        <v>14.826656580920607</v>
      </c>
      <c r="T274">
        <v>8.7916625911747488</v>
      </c>
      <c r="W274">
        <v>1</v>
      </c>
    </row>
    <row r="275" spans="1:23">
      <c r="A275" s="19" t="s">
        <v>1650</v>
      </c>
      <c r="B275" t="s">
        <v>1024</v>
      </c>
      <c r="C275" t="s">
        <v>880</v>
      </c>
      <c r="D275">
        <v>43</v>
      </c>
      <c r="E275">
        <v>19.5</v>
      </c>
      <c r="F275">
        <v>9.4</v>
      </c>
      <c r="G275">
        <v>17</v>
      </c>
      <c r="H275">
        <v>-1.5</v>
      </c>
      <c r="I275" t="s">
        <v>2451</v>
      </c>
      <c r="J275">
        <v>3.9</v>
      </c>
      <c r="K275" t="s">
        <v>492</v>
      </c>
      <c r="L275" t="s">
        <v>491</v>
      </c>
      <c r="M275" t="s">
        <v>1494</v>
      </c>
      <c r="N275">
        <v>-174.4</v>
      </c>
      <c r="O275">
        <v>19.48358283273382</v>
      </c>
      <c r="P275">
        <v>55.465665589210268</v>
      </c>
      <c r="Q275">
        <v>85.534226740652358</v>
      </c>
      <c r="R275">
        <v>-1.2497345589573285</v>
      </c>
      <c r="S275">
        <v>-16.001586540996911</v>
      </c>
      <c r="T275">
        <v>11.04524294450486</v>
      </c>
      <c r="W275">
        <v>1</v>
      </c>
    </row>
    <row r="276" spans="1:23">
      <c r="A276" s="19" t="s">
        <v>2461</v>
      </c>
      <c r="B276" t="s">
        <v>1029</v>
      </c>
      <c r="C276" t="s">
        <v>1030</v>
      </c>
      <c r="D276">
        <v>29.6</v>
      </c>
      <c r="E276">
        <v>16.3</v>
      </c>
      <c r="F276">
        <v>8.5</v>
      </c>
      <c r="G276">
        <v>-12.1</v>
      </c>
      <c r="H276">
        <v>-6.8</v>
      </c>
      <c r="I276" t="s">
        <v>2462</v>
      </c>
      <c r="J276">
        <v>1.5</v>
      </c>
      <c r="K276" t="s">
        <v>490</v>
      </c>
      <c r="L276" t="s">
        <v>493</v>
      </c>
      <c r="M276">
        <v>-44.3</v>
      </c>
      <c r="N276" t="s">
        <v>1495</v>
      </c>
      <c r="O276">
        <v>16.275748830699005</v>
      </c>
      <c r="P276">
        <v>78.870135990531139</v>
      </c>
      <c r="Q276">
        <v>38.099212036598288</v>
      </c>
      <c r="R276">
        <v>-12.56720257494959</v>
      </c>
      <c r="S276">
        <v>-9.8536664404372285</v>
      </c>
      <c r="T276">
        <v>3.1417633775925138</v>
      </c>
      <c r="W276">
        <v>1</v>
      </c>
    </row>
    <row r="277" spans="1:23">
      <c r="A277" s="19" t="s">
        <v>2463</v>
      </c>
      <c r="B277" t="s">
        <v>1031</v>
      </c>
      <c r="C277" t="s">
        <v>1032</v>
      </c>
      <c r="D277">
        <v>35</v>
      </c>
      <c r="E277">
        <v>25.6</v>
      </c>
      <c r="F277">
        <v>10.5</v>
      </c>
      <c r="G277">
        <v>-23.2</v>
      </c>
      <c r="H277">
        <v>-2.9</v>
      </c>
      <c r="I277" t="s">
        <v>2464</v>
      </c>
      <c r="J277">
        <v>1.1000000000000001</v>
      </c>
      <c r="K277" t="s">
        <v>490</v>
      </c>
      <c r="L277" t="s">
        <v>493</v>
      </c>
      <c r="M277">
        <v>-12</v>
      </c>
      <c r="N277" t="s">
        <v>1496</v>
      </c>
      <c r="O277">
        <v>25.630060475933334</v>
      </c>
      <c r="P277">
        <v>51.603580095270146</v>
      </c>
      <c r="Q277">
        <v>288.42392274584478</v>
      </c>
      <c r="R277">
        <v>-6.348433134409996</v>
      </c>
      <c r="S277">
        <v>19.057523474404128</v>
      </c>
      <c r="T277">
        <v>15.918800072884292</v>
      </c>
      <c r="W277">
        <v>1</v>
      </c>
    </row>
    <row r="278" spans="1:23">
      <c r="A278" s="19" t="s">
        <v>1651</v>
      </c>
      <c r="B278" t="s">
        <v>1044</v>
      </c>
      <c r="C278" t="s">
        <v>1045</v>
      </c>
      <c r="D278">
        <v>23</v>
      </c>
      <c r="E278">
        <v>20.100000000000001</v>
      </c>
      <c r="F278">
        <v>14.8</v>
      </c>
      <c r="G278">
        <v>-8.6999999999999993</v>
      </c>
      <c r="H278">
        <v>10.4</v>
      </c>
      <c r="I278" t="s">
        <v>2477</v>
      </c>
      <c r="J278">
        <v>1.3</v>
      </c>
      <c r="K278" t="s">
        <v>490</v>
      </c>
      <c r="L278" t="s">
        <v>493</v>
      </c>
      <c r="M278">
        <v>-64.5</v>
      </c>
      <c r="N278" t="s">
        <v>1497</v>
      </c>
      <c r="O278">
        <v>20.072119967756272</v>
      </c>
      <c r="P278">
        <v>34.317877873206193</v>
      </c>
      <c r="Q278">
        <v>20.507246995184516</v>
      </c>
      <c r="R278">
        <v>-10.599195688501924</v>
      </c>
      <c r="S278">
        <v>-3.964404989961186</v>
      </c>
      <c r="T278">
        <v>16.578013868748364</v>
      </c>
      <c r="W278">
        <v>1</v>
      </c>
    </row>
    <row r="279" spans="1:23">
      <c r="A279" s="19" t="s">
        <v>1652</v>
      </c>
      <c r="B279" t="s">
        <v>84</v>
      </c>
      <c r="C279" t="s">
        <v>1048</v>
      </c>
      <c r="D279">
        <v>26</v>
      </c>
      <c r="E279">
        <v>18.2</v>
      </c>
      <c r="F279">
        <v>-1</v>
      </c>
      <c r="G279">
        <v>-5.4</v>
      </c>
      <c r="H279">
        <v>-17.3</v>
      </c>
      <c r="I279" t="s">
        <v>2483</v>
      </c>
      <c r="J279">
        <v>4.5999999999999996</v>
      </c>
      <c r="K279" t="s">
        <v>492</v>
      </c>
      <c r="L279" t="s">
        <v>493</v>
      </c>
      <c r="M279" t="s">
        <v>1431</v>
      </c>
      <c r="N279" t="s">
        <v>1498</v>
      </c>
      <c r="O279">
        <v>18.150757559947742</v>
      </c>
      <c r="P279">
        <v>51.546446118708829</v>
      </c>
      <c r="Q279">
        <v>357.26606071922072</v>
      </c>
      <c r="R279">
        <v>-14.197907209463493</v>
      </c>
      <c r="S279">
        <v>0.6779854103781372</v>
      </c>
      <c r="T279">
        <v>11.287593483766987</v>
      </c>
      <c r="W279">
        <v>1</v>
      </c>
    </row>
    <row r="280" spans="1:23">
      <c r="A280" s="19" t="s">
        <v>1653</v>
      </c>
      <c r="B280" t="s">
        <v>772</v>
      </c>
      <c r="C280" t="s">
        <v>457</v>
      </c>
      <c r="D280">
        <v>30</v>
      </c>
      <c r="E280">
        <v>17.100000000000001</v>
      </c>
      <c r="F280">
        <v>6</v>
      </c>
      <c r="G280">
        <v>-10.6</v>
      </c>
      <c r="H280">
        <v>12</v>
      </c>
      <c r="I280" t="s">
        <v>1799</v>
      </c>
      <c r="J280">
        <v>0.23</v>
      </c>
      <c r="K280" t="s">
        <v>490</v>
      </c>
      <c r="L280" t="s">
        <v>493</v>
      </c>
      <c r="M280">
        <v>-35.1</v>
      </c>
      <c r="N280" t="s">
        <v>1482</v>
      </c>
      <c r="O280">
        <v>17.098537949193201</v>
      </c>
      <c r="P280">
        <v>63.700029120244452</v>
      </c>
      <c r="Q280">
        <v>127.55358867207732</v>
      </c>
      <c r="R280">
        <v>9.3428372885568027</v>
      </c>
      <c r="S280">
        <v>-12.152271791115846</v>
      </c>
      <c r="T280">
        <v>7.5758617803126951</v>
      </c>
      <c r="W280">
        <v>1</v>
      </c>
    </row>
    <row r="281" spans="1:23">
      <c r="A281" s="2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</row>
    <row r="282" spans="1:23">
      <c r="A282" s="28"/>
      <c r="B282" s="16"/>
      <c r="C282" s="16"/>
      <c r="D282" s="16"/>
      <c r="E282" s="5"/>
      <c r="F282" s="5"/>
      <c r="G282" s="5"/>
      <c r="H282" s="5"/>
      <c r="I282" s="17"/>
      <c r="J282" s="5"/>
      <c r="K282" s="5"/>
      <c r="L282" s="5"/>
      <c r="M282" s="6"/>
      <c r="N282" s="6"/>
    </row>
    <row r="283" spans="1:23">
      <c r="A283" s="28"/>
      <c r="B283" s="16"/>
      <c r="C283" s="16"/>
      <c r="D283" s="16"/>
      <c r="E283" s="5"/>
      <c r="F283" s="5"/>
      <c r="G283" s="5"/>
      <c r="H283" s="5"/>
      <c r="I283" s="17"/>
      <c r="J283" s="5"/>
      <c r="K283" s="5"/>
      <c r="L283" s="5"/>
      <c r="M283" s="6"/>
      <c r="N283" s="6"/>
    </row>
    <row r="284" spans="1:23">
      <c r="A284" s="28"/>
      <c r="B284" s="16"/>
      <c r="C284" s="16"/>
      <c r="D284" s="16"/>
      <c r="E284" s="5"/>
      <c r="F284" s="5"/>
      <c r="G284" s="5"/>
      <c r="H284" s="5"/>
      <c r="I284" s="17"/>
      <c r="J284" s="5"/>
      <c r="K284" s="5"/>
      <c r="L284" s="5"/>
      <c r="M284" s="6"/>
      <c r="N284" s="6"/>
    </row>
    <row r="285" spans="1:23">
      <c r="A285" s="29"/>
      <c r="B285" s="20"/>
      <c r="C285" s="20"/>
      <c r="D285" s="20"/>
      <c r="E285" s="10"/>
      <c r="F285" s="10"/>
      <c r="G285" s="10"/>
      <c r="H285" s="10"/>
      <c r="I285" s="21"/>
      <c r="J285" s="10"/>
      <c r="K285" s="10"/>
      <c r="L285" s="10"/>
      <c r="M285" s="11"/>
      <c r="N285" s="11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1:23">
      <c r="A286" s="29"/>
      <c r="B286" s="20"/>
      <c r="C286" s="20"/>
      <c r="D286" s="20"/>
      <c r="E286" s="10"/>
      <c r="F286" s="10"/>
      <c r="G286" s="10"/>
      <c r="H286" s="10"/>
      <c r="I286" s="21"/>
      <c r="J286" s="10"/>
      <c r="K286" s="10"/>
      <c r="L286" s="10"/>
      <c r="M286" s="11"/>
      <c r="N286" s="11"/>
      <c r="O286" s="12"/>
      <c r="P286" s="12"/>
      <c r="Q286" s="12"/>
      <c r="R286" s="12"/>
      <c r="S286" s="12"/>
      <c r="T286" s="12"/>
      <c r="U286" s="12"/>
      <c r="V286" s="12"/>
      <c r="W286" s="12"/>
    </row>
    <row r="287" spans="1:23">
      <c r="A287" s="28"/>
      <c r="B287" s="16"/>
      <c r="C287" s="16"/>
      <c r="D287" s="16"/>
      <c r="E287" s="5"/>
      <c r="F287" s="5"/>
      <c r="G287" s="5"/>
      <c r="H287" s="5"/>
      <c r="I287" s="17"/>
      <c r="J287" s="5"/>
      <c r="K287" s="5"/>
      <c r="L287" s="5"/>
      <c r="M287" s="6"/>
      <c r="N287" s="6"/>
    </row>
    <row r="288" spans="1:23">
      <c r="A288" s="29"/>
      <c r="B288" s="20"/>
      <c r="C288" s="20"/>
      <c r="D288" s="20"/>
      <c r="E288" s="10"/>
      <c r="F288" s="10"/>
      <c r="G288" s="10"/>
      <c r="H288" s="10"/>
      <c r="I288" s="21"/>
      <c r="J288" s="10"/>
      <c r="K288" s="10"/>
      <c r="L288" s="10"/>
      <c r="M288" s="11"/>
      <c r="N288" s="11"/>
      <c r="O288" s="12"/>
      <c r="P288" s="12"/>
      <c r="Q288" s="12"/>
      <c r="R288" s="12"/>
      <c r="S288" s="12"/>
      <c r="T288" s="12"/>
      <c r="U288" s="12"/>
      <c r="V288" s="12"/>
      <c r="W288" s="12"/>
    </row>
    <row r="289" spans="1:14">
      <c r="A289" s="28"/>
      <c r="B289" s="16"/>
      <c r="C289" s="16"/>
      <c r="D289" s="16"/>
      <c r="E289" s="5"/>
      <c r="F289" s="5"/>
      <c r="G289" s="5"/>
      <c r="H289" s="5"/>
      <c r="I289" s="17"/>
      <c r="J289" s="5"/>
      <c r="K289" s="5"/>
      <c r="L289" s="5"/>
      <c r="M289" s="6"/>
      <c r="N289" s="6"/>
    </row>
    <row r="290" spans="1:14">
      <c r="A290" s="31"/>
      <c r="B290" s="26"/>
      <c r="C290" s="26"/>
      <c r="D290" s="26"/>
      <c r="E290" s="26"/>
      <c r="F290" s="26"/>
      <c r="G290" s="26"/>
      <c r="H290" s="26"/>
      <c r="I290" s="26"/>
      <c r="J290" s="26"/>
    </row>
    <row r="291" spans="1:14">
      <c r="A291" s="31"/>
      <c r="B291" s="26"/>
      <c r="C291" s="26"/>
      <c r="D291" s="26"/>
      <c r="E291" s="26"/>
      <c r="F291" s="26"/>
      <c r="G291" s="26"/>
      <c r="H291" s="26"/>
      <c r="I291" s="26"/>
      <c r="J291" s="26"/>
    </row>
    <row r="292" spans="1:14">
      <c r="A292" s="31"/>
      <c r="B292" s="26"/>
      <c r="C292" s="26"/>
      <c r="D292" s="26"/>
      <c r="E292" s="26"/>
      <c r="F292" s="26"/>
      <c r="G292" s="26"/>
      <c r="H292" s="26"/>
      <c r="I292" s="26"/>
      <c r="J292" s="26"/>
    </row>
    <row r="293" spans="1:14">
      <c r="A293" s="31"/>
      <c r="B293" s="26"/>
      <c r="C293" s="26"/>
      <c r="D293" s="26"/>
      <c r="E293" s="26"/>
      <c r="F293" s="26"/>
      <c r="G293" s="26"/>
      <c r="H293" s="26"/>
      <c r="I293" s="26"/>
      <c r="J293" s="26"/>
    </row>
    <row r="294" spans="1:14">
      <c r="A294" s="31"/>
      <c r="B294" s="26"/>
      <c r="C294" s="26"/>
      <c r="D294" s="26"/>
      <c r="E294" s="26"/>
      <c r="F294" s="26"/>
      <c r="G294" s="26"/>
      <c r="H294" s="26"/>
      <c r="I294" s="26"/>
      <c r="J294" s="26"/>
    </row>
    <row r="295" spans="1:14">
      <c r="A295" s="32"/>
    </row>
    <row r="296" spans="1:14">
      <c r="A296" s="32"/>
    </row>
    <row r="297" spans="1:14">
      <c r="A297" s="32"/>
    </row>
    <row r="298" spans="1:14">
      <c r="A298" s="32"/>
    </row>
    <row r="299" spans="1:14">
      <c r="A299" s="32"/>
    </row>
    <row r="300" spans="1:14">
      <c r="A300" s="32"/>
    </row>
    <row r="301" spans="1:14">
      <c r="A301" s="32"/>
    </row>
    <row r="302" spans="1:14">
      <c r="A302" s="32"/>
    </row>
    <row r="303" spans="1:14">
      <c r="A303" s="32"/>
    </row>
    <row r="304" spans="1:14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  <row r="311" spans="1:1">
      <c r="A311" s="32"/>
    </row>
    <row r="312" spans="1:1">
      <c r="A312" s="32"/>
    </row>
    <row r="313" spans="1:1">
      <c r="A313" s="32"/>
    </row>
    <row r="314" spans="1:1">
      <c r="A314" s="32"/>
    </row>
    <row r="315" spans="1:1">
      <c r="A315" s="32"/>
    </row>
    <row r="316" spans="1:1">
      <c r="A316" s="32"/>
    </row>
    <row r="317" spans="1:1">
      <c r="A317" s="32"/>
    </row>
    <row r="318" spans="1:1">
      <c r="A318" s="32"/>
    </row>
    <row r="319" spans="1:1">
      <c r="A319" s="32"/>
    </row>
    <row r="320" spans="1:1">
      <c r="A320" s="32"/>
    </row>
    <row r="321" spans="1:1">
      <c r="A321" s="32"/>
    </row>
    <row r="322" spans="1:1">
      <c r="A322" s="32"/>
    </row>
    <row r="323" spans="1:1">
      <c r="A323" s="32"/>
    </row>
    <row r="324" spans="1:1">
      <c r="A324" s="32"/>
    </row>
    <row r="325" spans="1:1">
      <c r="A325" s="32"/>
    </row>
    <row r="326" spans="1:1">
      <c r="A326" s="32"/>
    </row>
    <row r="327" spans="1:1">
      <c r="A327" s="32"/>
    </row>
    <row r="328" spans="1:1">
      <c r="A328" s="32"/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4">
      <c r="A337" s="32"/>
    </row>
    <row r="338" spans="1:14">
      <c r="A338" s="2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</row>
    <row r="339" spans="1:14">
      <c r="A339" s="28"/>
      <c r="B339" s="16"/>
      <c r="C339" s="16"/>
      <c r="D339" s="16"/>
      <c r="E339" s="5"/>
      <c r="F339" s="5"/>
      <c r="G339" s="5"/>
      <c r="H339" s="5"/>
      <c r="I339" s="17"/>
      <c r="J339" s="5"/>
      <c r="K339" s="5"/>
      <c r="L339" s="5"/>
      <c r="M339" s="6"/>
      <c r="N339" s="6"/>
    </row>
    <row r="340" spans="1:14">
      <c r="A340" s="28"/>
      <c r="B340" s="16"/>
      <c r="C340" s="16"/>
      <c r="D340" s="16"/>
      <c r="E340" s="5"/>
      <c r="F340" s="5"/>
      <c r="G340" s="5"/>
      <c r="H340" s="5"/>
      <c r="I340" s="17"/>
      <c r="J340" s="5"/>
      <c r="K340" s="5"/>
      <c r="L340" s="5"/>
      <c r="M340" s="6"/>
      <c r="N340" s="6"/>
    </row>
    <row r="341" spans="1:14">
      <c r="A341" s="28"/>
      <c r="B341" s="16"/>
      <c r="C341" s="16"/>
      <c r="D341" s="16"/>
      <c r="E341" s="5"/>
      <c r="F341" s="5"/>
      <c r="G341" s="5"/>
      <c r="H341" s="5"/>
      <c r="I341" s="17"/>
      <c r="J341" s="5"/>
      <c r="K341" s="5"/>
      <c r="L341" s="5"/>
      <c r="M341" s="6"/>
      <c r="N341" s="6"/>
    </row>
    <row r="342" spans="1:14">
      <c r="A342" s="28"/>
      <c r="B342" s="16"/>
      <c r="C342" s="16"/>
      <c r="D342" s="16"/>
      <c r="E342" s="5"/>
      <c r="F342" s="5"/>
      <c r="G342" s="5"/>
      <c r="H342" s="5"/>
      <c r="I342" s="17"/>
      <c r="J342" s="5"/>
      <c r="K342" s="5"/>
      <c r="L342" s="5"/>
      <c r="M342" s="6"/>
      <c r="N342" s="6"/>
    </row>
    <row r="343" spans="1:14">
      <c r="A343" s="32"/>
    </row>
    <row r="344" spans="1:14">
      <c r="A344" s="32"/>
    </row>
    <row r="345" spans="1:14">
      <c r="A345" s="32"/>
    </row>
    <row r="346" spans="1:14">
      <c r="A346" s="32"/>
    </row>
    <row r="347" spans="1:14">
      <c r="A347" s="32"/>
    </row>
    <row r="348" spans="1:14">
      <c r="A348" s="32"/>
    </row>
    <row r="349" spans="1:14">
      <c r="A349" s="32"/>
    </row>
    <row r="350" spans="1:14">
      <c r="A350" s="32"/>
    </row>
    <row r="351" spans="1:14">
      <c r="A351" s="32"/>
    </row>
    <row r="352" spans="1:14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4">
      <c r="A385" s="32"/>
    </row>
    <row r="386" spans="1:14">
      <c r="A386" s="32"/>
    </row>
    <row r="387" spans="1:14">
      <c r="A387" s="2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</row>
    <row r="388" spans="1:14">
      <c r="A388" s="28"/>
      <c r="B388" s="16"/>
      <c r="C388" s="16"/>
      <c r="D388" s="16"/>
      <c r="E388" s="5"/>
      <c r="F388" s="5"/>
      <c r="G388" s="5"/>
      <c r="H388" s="5"/>
      <c r="I388" s="17"/>
      <c r="J388" s="5"/>
      <c r="K388" s="5"/>
      <c r="L388" s="5"/>
      <c r="M388" s="6"/>
      <c r="N388" s="6"/>
    </row>
    <row r="389" spans="1:14">
      <c r="A389" s="28"/>
      <c r="B389" s="16"/>
      <c r="C389" s="16"/>
      <c r="D389" s="16"/>
      <c r="E389" s="5"/>
      <c r="F389" s="5"/>
      <c r="G389" s="5"/>
      <c r="H389" s="5"/>
      <c r="I389" s="17"/>
      <c r="J389" s="5"/>
      <c r="K389" s="5"/>
      <c r="L389" s="5"/>
      <c r="M389" s="6"/>
      <c r="N389" s="6"/>
    </row>
    <row r="390" spans="1:14">
      <c r="A390" s="28"/>
      <c r="B390" s="16"/>
      <c r="C390" s="16"/>
      <c r="D390" s="16"/>
      <c r="E390" s="5"/>
      <c r="F390" s="5"/>
      <c r="G390" s="5"/>
      <c r="H390" s="5"/>
      <c r="I390" s="17"/>
      <c r="J390" s="5"/>
      <c r="K390" s="5"/>
      <c r="L390" s="5"/>
      <c r="M390" s="6"/>
      <c r="N390" s="6"/>
    </row>
    <row r="391" spans="1:14">
      <c r="A391" s="28"/>
      <c r="B391" s="16"/>
      <c r="C391" s="16"/>
      <c r="D391" s="16"/>
      <c r="E391" s="5"/>
      <c r="F391" s="5"/>
      <c r="G391" s="5"/>
      <c r="H391" s="5"/>
      <c r="I391" s="17"/>
      <c r="J391" s="5"/>
      <c r="K391" s="5"/>
      <c r="L391" s="5"/>
      <c r="M391" s="6"/>
      <c r="N391" s="6"/>
    </row>
    <row r="392" spans="1:14">
      <c r="A392" s="28"/>
      <c r="B392" s="16"/>
      <c r="C392" s="16"/>
      <c r="D392" s="16"/>
      <c r="E392" s="5"/>
      <c r="F392" s="5"/>
      <c r="G392" s="5"/>
      <c r="H392" s="5"/>
      <c r="I392" s="17"/>
      <c r="J392" s="5"/>
      <c r="K392" s="5"/>
      <c r="L392" s="5"/>
      <c r="M392" s="6"/>
      <c r="N392" s="6"/>
    </row>
    <row r="393" spans="1:14">
      <c r="A393" s="31"/>
      <c r="B393" s="26"/>
      <c r="C393" s="26"/>
      <c r="D393" s="26"/>
      <c r="E393" s="26"/>
      <c r="F393" s="26"/>
      <c r="G393" s="26"/>
      <c r="H393" s="26"/>
      <c r="I393" s="26"/>
      <c r="J393" s="26"/>
    </row>
    <row r="394" spans="1:14">
      <c r="A394" s="31"/>
      <c r="B394" s="26"/>
      <c r="C394" s="26"/>
      <c r="D394" s="26"/>
      <c r="E394" s="26"/>
      <c r="F394" s="26"/>
      <c r="G394" s="26"/>
      <c r="H394" s="26"/>
      <c r="I394" s="26"/>
      <c r="J394" s="26"/>
    </row>
    <row r="395" spans="1:14">
      <c r="A395" s="31"/>
      <c r="B395" s="26"/>
      <c r="C395" s="26"/>
      <c r="D395" s="26"/>
      <c r="E395" s="26"/>
      <c r="F395" s="26"/>
      <c r="G395" s="26"/>
      <c r="H395" s="26"/>
      <c r="I395" s="26"/>
      <c r="J395" s="26"/>
    </row>
    <row r="396" spans="1:14">
      <c r="A396" s="31"/>
      <c r="B396" s="26"/>
      <c r="C396" s="26"/>
      <c r="D396" s="26"/>
      <c r="E396" s="26"/>
      <c r="F396" s="26"/>
      <c r="G396" s="26"/>
      <c r="H396" s="26"/>
      <c r="I396" s="26"/>
      <c r="J396" s="26"/>
    </row>
    <row r="397" spans="1:14">
      <c r="A397" s="31"/>
      <c r="B397" s="26"/>
      <c r="C397" s="26"/>
      <c r="D397" s="26"/>
      <c r="E397" s="26"/>
      <c r="F397" s="26"/>
      <c r="G397" s="26"/>
      <c r="H397" s="26"/>
      <c r="I397" s="26"/>
      <c r="J397" s="26"/>
    </row>
    <row r="398" spans="1:14">
      <c r="A398" s="32"/>
    </row>
    <row r="399" spans="1:14">
      <c r="A399" s="32"/>
    </row>
    <row r="400" spans="1:14">
      <c r="A400" s="32"/>
    </row>
    <row r="401" spans="1:1">
      <c r="A401" s="32"/>
    </row>
    <row r="402" spans="1:1">
      <c r="A402" s="32"/>
    </row>
    <row r="403" spans="1:1">
      <c r="A403" s="32"/>
    </row>
    <row r="404" spans="1:1">
      <c r="A404" s="32"/>
    </row>
    <row r="405" spans="1:1">
      <c r="A405" s="32"/>
    </row>
    <row r="406" spans="1:1">
      <c r="A406" s="32"/>
    </row>
    <row r="407" spans="1:1">
      <c r="A407" s="32"/>
    </row>
    <row r="408" spans="1:1">
      <c r="A408" s="32"/>
    </row>
    <row r="409" spans="1:1">
      <c r="A409" s="32"/>
    </row>
    <row r="410" spans="1:1">
      <c r="A410" s="32"/>
    </row>
    <row r="411" spans="1:1">
      <c r="A411" s="32"/>
    </row>
    <row r="412" spans="1:1">
      <c r="A412" s="32"/>
    </row>
    <row r="413" spans="1:1">
      <c r="A413" s="32"/>
    </row>
    <row r="414" spans="1:1">
      <c r="A414" s="32"/>
    </row>
    <row r="415" spans="1:1">
      <c r="A415" s="32"/>
    </row>
    <row r="416" spans="1:1">
      <c r="A416" s="32"/>
    </row>
    <row r="417" spans="1:1">
      <c r="A417" s="32"/>
    </row>
    <row r="418" spans="1:1">
      <c r="A418" s="32"/>
    </row>
    <row r="419" spans="1:1">
      <c r="A419" s="32"/>
    </row>
    <row r="420" spans="1:1">
      <c r="A420" s="32"/>
    </row>
    <row r="421" spans="1:1">
      <c r="A421" s="32"/>
    </row>
    <row r="422" spans="1:1">
      <c r="A422" s="32"/>
    </row>
    <row r="423" spans="1:1">
      <c r="A423" s="32"/>
    </row>
    <row r="424" spans="1:1">
      <c r="A424" s="32"/>
    </row>
    <row r="425" spans="1:1">
      <c r="A425" s="32"/>
    </row>
    <row r="426" spans="1:1">
      <c r="A426" s="32"/>
    </row>
    <row r="427" spans="1:1">
      <c r="A427" s="32"/>
    </row>
    <row r="428" spans="1:1">
      <c r="A428" s="32"/>
    </row>
    <row r="429" spans="1:1">
      <c r="A429" s="32"/>
    </row>
    <row r="430" spans="1:1">
      <c r="A430" s="32"/>
    </row>
    <row r="431" spans="1:1">
      <c r="A431" s="32"/>
    </row>
    <row r="432" spans="1:1">
      <c r="A432" s="32"/>
    </row>
    <row r="433" spans="1:23">
      <c r="A433" s="32"/>
    </row>
    <row r="434" spans="1:23">
      <c r="A434" s="32"/>
    </row>
    <row r="435" spans="1:23">
      <c r="A435" s="32"/>
    </row>
    <row r="436" spans="1:23">
      <c r="A436" s="32"/>
    </row>
    <row r="437" spans="1:23">
      <c r="A437" s="2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</row>
    <row r="438" spans="1:23">
      <c r="A438" s="28"/>
      <c r="B438" s="16"/>
      <c r="C438" s="16"/>
      <c r="D438" s="16"/>
      <c r="E438" s="5"/>
      <c r="F438" s="5"/>
      <c r="G438" s="5"/>
      <c r="H438" s="5"/>
      <c r="I438" s="17"/>
      <c r="J438" s="5"/>
      <c r="K438" s="5"/>
      <c r="L438" s="5"/>
      <c r="M438" s="6"/>
      <c r="N438" s="6"/>
    </row>
    <row r="439" spans="1:23">
      <c r="A439" s="29"/>
      <c r="B439" s="20"/>
      <c r="C439" s="20"/>
      <c r="D439" s="20"/>
      <c r="E439" s="10"/>
      <c r="F439" s="10"/>
      <c r="G439" s="10"/>
      <c r="H439" s="10"/>
      <c r="I439" s="21"/>
      <c r="J439" s="10"/>
      <c r="K439" s="10"/>
      <c r="L439" s="10"/>
      <c r="M439" s="11"/>
      <c r="N439" s="11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1:23">
      <c r="A440" s="28"/>
      <c r="B440" s="16"/>
      <c r="C440" s="16"/>
      <c r="D440" s="16"/>
      <c r="E440" s="5"/>
      <c r="F440" s="5"/>
      <c r="G440" s="5"/>
      <c r="H440" s="5"/>
      <c r="I440" s="17"/>
      <c r="J440" s="5"/>
      <c r="K440" s="5"/>
      <c r="L440" s="5"/>
      <c r="M440" s="6"/>
      <c r="N440" s="6"/>
    </row>
    <row r="441" spans="1:23">
      <c r="A441" s="28"/>
      <c r="B441" s="16"/>
      <c r="C441" s="16"/>
      <c r="D441" s="16"/>
      <c r="E441" s="5"/>
      <c r="F441" s="5"/>
      <c r="G441" s="5"/>
      <c r="H441" s="5"/>
      <c r="I441" s="17"/>
      <c r="J441" s="5"/>
      <c r="K441" s="5"/>
      <c r="L441" s="5"/>
      <c r="M441" s="6"/>
      <c r="N441" s="6"/>
    </row>
    <row r="442" spans="1:23">
      <c r="A442" s="28"/>
      <c r="B442" s="16"/>
      <c r="C442" s="16"/>
      <c r="D442" s="16"/>
      <c r="E442" s="5"/>
      <c r="F442" s="5"/>
      <c r="G442" s="5"/>
      <c r="H442" s="5"/>
      <c r="I442" s="17"/>
      <c r="J442" s="5"/>
      <c r="K442" s="5"/>
      <c r="L442" s="5"/>
      <c r="M442" s="6"/>
      <c r="N442" s="6"/>
    </row>
    <row r="443" spans="1:23">
      <c r="A443" s="28"/>
      <c r="B443" s="16"/>
      <c r="C443" s="16"/>
      <c r="D443" s="16"/>
      <c r="E443" s="5"/>
      <c r="F443" s="5"/>
      <c r="G443" s="5"/>
      <c r="H443" s="5"/>
      <c r="I443" s="17"/>
      <c r="J443" s="5"/>
      <c r="K443" s="5"/>
      <c r="L443" s="5"/>
      <c r="M443" s="6"/>
      <c r="N443" s="6"/>
    </row>
    <row r="444" spans="1:23">
      <c r="A444" s="28"/>
      <c r="B444" s="16"/>
      <c r="C444" s="16"/>
      <c r="D444" s="16"/>
      <c r="E444" s="5"/>
      <c r="F444" s="5"/>
      <c r="G444" s="5"/>
      <c r="H444" s="5"/>
      <c r="I444" s="17"/>
      <c r="J444" s="5"/>
      <c r="K444" s="5"/>
      <c r="L444" s="5"/>
      <c r="M444" s="6"/>
      <c r="N444" s="6"/>
    </row>
    <row r="445" spans="1:23">
      <c r="A445" s="28"/>
      <c r="B445" s="16"/>
      <c r="C445" s="16"/>
      <c r="D445" s="16"/>
      <c r="E445" s="5"/>
      <c r="F445" s="5"/>
      <c r="G445" s="5"/>
      <c r="H445" s="5"/>
      <c r="I445" s="17"/>
      <c r="J445" s="5"/>
      <c r="K445" s="5"/>
      <c r="L445" s="5"/>
      <c r="M445" s="6"/>
      <c r="N445" s="6"/>
    </row>
    <row r="446" spans="1:23">
      <c r="A446" s="32"/>
    </row>
    <row r="447" spans="1:23">
      <c r="A447" s="32"/>
    </row>
    <row r="448" spans="1:23">
      <c r="A448" s="32"/>
    </row>
    <row r="449" spans="1:1">
      <c r="A449" s="32"/>
    </row>
    <row r="450" spans="1:1">
      <c r="A450" s="32"/>
    </row>
    <row r="451" spans="1:1">
      <c r="A451" s="32"/>
    </row>
    <row r="452" spans="1:1">
      <c r="A452" s="32"/>
    </row>
    <row r="453" spans="1:1">
      <c r="A453" s="32"/>
    </row>
    <row r="454" spans="1:1">
      <c r="A454" s="32"/>
    </row>
    <row r="455" spans="1:1">
      <c r="A455" s="32"/>
    </row>
    <row r="456" spans="1:1">
      <c r="A456" s="32"/>
    </row>
    <row r="457" spans="1:1">
      <c r="A457" s="32"/>
    </row>
    <row r="458" spans="1:1">
      <c r="A458" s="32"/>
    </row>
    <row r="459" spans="1:1">
      <c r="A459" s="32"/>
    </row>
    <row r="460" spans="1:1">
      <c r="A460" s="32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  <row r="937" spans="1:1">
      <c r="A937" s="19"/>
    </row>
    <row r="938" spans="1:1">
      <c r="A938" s="19"/>
    </row>
    <row r="939" spans="1:1">
      <c r="A939" s="19"/>
    </row>
    <row r="940" spans="1:1">
      <c r="A940" s="19"/>
    </row>
    <row r="941" spans="1:1">
      <c r="A941" s="19"/>
    </row>
    <row r="942" spans="1:1">
      <c r="A942" s="19"/>
    </row>
    <row r="943" spans="1:1">
      <c r="A943" s="19"/>
    </row>
    <row r="944" spans="1:1">
      <c r="A944" s="19"/>
    </row>
    <row r="945" spans="1:1">
      <c r="A945" s="19"/>
    </row>
    <row r="946" spans="1:1">
      <c r="A946" s="19"/>
    </row>
    <row r="947" spans="1:1">
      <c r="A947" s="19"/>
    </row>
    <row r="948" spans="1:1">
      <c r="A948" s="19"/>
    </row>
    <row r="949" spans="1:1">
      <c r="A949" s="19"/>
    </row>
    <row r="950" spans="1:1">
      <c r="A950" s="19"/>
    </row>
    <row r="951" spans="1:1">
      <c r="A951" s="19"/>
    </row>
    <row r="952" spans="1:1">
      <c r="A952" s="19"/>
    </row>
    <row r="953" spans="1:1">
      <c r="A953" s="19"/>
    </row>
    <row r="954" spans="1:1">
      <c r="A954" s="19"/>
    </row>
    <row r="955" spans="1:1">
      <c r="A955" s="19"/>
    </row>
    <row r="956" spans="1:1">
      <c r="A956" s="19"/>
    </row>
    <row r="957" spans="1:1">
      <c r="A957" s="19"/>
    </row>
    <row r="958" spans="1:1">
      <c r="A958" s="19"/>
    </row>
    <row r="959" spans="1:1">
      <c r="A959" s="19"/>
    </row>
    <row r="960" spans="1:1">
      <c r="A960" s="19"/>
    </row>
    <row r="961" spans="1:1">
      <c r="A961" s="19"/>
    </row>
    <row r="962" spans="1:1">
      <c r="A962" s="19"/>
    </row>
    <row r="963" spans="1:1">
      <c r="A963" s="19"/>
    </row>
    <row r="964" spans="1:1">
      <c r="A964" s="19"/>
    </row>
    <row r="965" spans="1:1">
      <c r="A965" s="19"/>
    </row>
    <row r="966" spans="1:1">
      <c r="A966" s="19"/>
    </row>
    <row r="967" spans="1:1">
      <c r="A967" s="19"/>
    </row>
    <row r="968" spans="1:1">
      <c r="A968" s="19"/>
    </row>
    <row r="969" spans="1:1">
      <c r="A969" s="19"/>
    </row>
    <row r="970" spans="1:1">
      <c r="A970" s="19"/>
    </row>
    <row r="971" spans="1:1">
      <c r="A971" s="19"/>
    </row>
    <row r="972" spans="1:1">
      <c r="A972" s="19"/>
    </row>
    <row r="973" spans="1:1">
      <c r="A973" s="19"/>
    </row>
    <row r="974" spans="1:1">
      <c r="A974" s="19"/>
    </row>
    <row r="975" spans="1:1">
      <c r="A975" s="19"/>
    </row>
    <row r="976" spans="1:1">
      <c r="A976" s="19"/>
    </row>
    <row r="977" spans="1:1">
      <c r="A977" s="19"/>
    </row>
    <row r="978" spans="1:1">
      <c r="A978" s="19"/>
    </row>
    <row r="979" spans="1:1">
      <c r="A979" s="19"/>
    </row>
    <row r="980" spans="1:1">
      <c r="A980" s="19"/>
    </row>
    <row r="981" spans="1:1">
      <c r="A981" s="19"/>
    </row>
    <row r="982" spans="1:1">
      <c r="A982" s="19"/>
    </row>
    <row r="983" spans="1:1">
      <c r="A983" s="19"/>
    </row>
    <row r="984" spans="1:1">
      <c r="A984" s="19"/>
    </row>
    <row r="985" spans="1:1">
      <c r="A985" s="19"/>
    </row>
    <row r="986" spans="1:1">
      <c r="A986" s="19"/>
    </row>
    <row r="987" spans="1:1">
      <c r="A987" s="19"/>
    </row>
    <row r="988" spans="1:1">
      <c r="A988" s="19"/>
    </row>
    <row r="989" spans="1:1">
      <c r="A989" s="19"/>
    </row>
    <row r="990" spans="1:1">
      <c r="A990" s="19"/>
    </row>
    <row r="991" spans="1:1">
      <c r="A991" s="19"/>
    </row>
    <row r="992" spans="1:1">
      <c r="A992" s="19"/>
    </row>
    <row r="993" spans="1:1">
      <c r="A993" s="19"/>
    </row>
    <row r="994" spans="1:1">
      <c r="A994" s="19"/>
    </row>
    <row r="995" spans="1:1">
      <c r="A995" s="19"/>
    </row>
    <row r="996" spans="1:1">
      <c r="A996" s="19"/>
    </row>
    <row r="997" spans="1:1">
      <c r="A997" s="19"/>
    </row>
    <row r="998" spans="1:1">
      <c r="A998" s="19"/>
    </row>
    <row r="999" spans="1:1">
      <c r="A999" s="19"/>
    </row>
    <row r="1000" spans="1:1">
      <c r="A1000" s="19"/>
    </row>
    <row r="1001" spans="1:1">
      <c r="A1001" s="19"/>
    </row>
    <row r="1002" spans="1:1">
      <c r="A1002" s="19"/>
    </row>
    <row r="1003" spans="1:1">
      <c r="A1003" s="19"/>
    </row>
    <row r="1004" spans="1:1">
      <c r="A1004" s="19"/>
    </row>
    <row r="1005" spans="1:1">
      <c r="A1005" s="19"/>
    </row>
    <row r="1006" spans="1:1">
      <c r="A1006" s="19"/>
    </row>
    <row r="1007" spans="1:1">
      <c r="A1007" s="19"/>
    </row>
    <row r="1008" spans="1:1">
      <c r="A1008" s="19"/>
    </row>
    <row r="1009" spans="1:1">
      <c r="A1009" s="19"/>
    </row>
    <row r="1010" spans="1:1">
      <c r="A1010" s="19"/>
    </row>
    <row r="1011" spans="1:1">
      <c r="A1011" s="19"/>
    </row>
    <row r="1012" spans="1:1">
      <c r="A1012" s="19"/>
    </row>
    <row r="1013" spans="1:1">
      <c r="A1013" s="19"/>
    </row>
    <row r="1014" spans="1:1">
      <c r="A1014" s="19"/>
    </row>
    <row r="1015" spans="1:1">
      <c r="A1015" s="19"/>
    </row>
    <row r="1016" spans="1:1">
      <c r="A1016" s="19"/>
    </row>
    <row r="1017" spans="1:1">
      <c r="A1017" s="19"/>
    </row>
    <row r="1018" spans="1:1">
      <c r="A1018" s="19"/>
    </row>
    <row r="1019" spans="1:1">
      <c r="A1019" s="19"/>
    </row>
    <row r="1020" spans="1:1">
      <c r="A1020" s="19"/>
    </row>
    <row r="1021" spans="1:1">
      <c r="A1021" s="19"/>
    </row>
    <row r="1022" spans="1:1">
      <c r="A1022" s="19"/>
    </row>
    <row r="1023" spans="1:1">
      <c r="A1023" s="19"/>
    </row>
    <row r="1024" spans="1:1">
      <c r="A1024" s="19"/>
    </row>
    <row r="1025" spans="1:1">
      <c r="A1025" s="19"/>
    </row>
    <row r="1026" spans="1:1">
      <c r="A1026" s="19"/>
    </row>
    <row r="1027" spans="1:1">
      <c r="A1027" s="19"/>
    </row>
    <row r="1028" spans="1:1">
      <c r="A1028" s="19"/>
    </row>
    <row r="1029" spans="1:1">
      <c r="A1029" s="19"/>
    </row>
    <row r="1030" spans="1:1">
      <c r="A1030" s="19"/>
    </row>
    <row r="1031" spans="1:1">
      <c r="A1031" s="19"/>
    </row>
    <row r="1032" spans="1:1">
      <c r="A1032" s="19"/>
    </row>
    <row r="1033" spans="1:1">
      <c r="A1033" s="19"/>
    </row>
    <row r="1034" spans="1:1">
      <c r="A1034" s="19"/>
    </row>
    <row r="1035" spans="1:1">
      <c r="A1035" s="19"/>
    </row>
    <row r="1036" spans="1:1">
      <c r="A1036" s="19"/>
    </row>
    <row r="1037" spans="1:1">
      <c r="A1037" s="19"/>
    </row>
    <row r="1038" spans="1:1">
      <c r="A1038" s="19"/>
    </row>
    <row r="1039" spans="1:1">
      <c r="A1039" s="19"/>
    </row>
    <row r="1040" spans="1:1">
      <c r="A1040" s="19"/>
    </row>
    <row r="1041" spans="1:1">
      <c r="A1041" s="19"/>
    </row>
    <row r="1042" spans="1:1">
      <c r="A1042" s="19"/>
    </row>
    <row r="1043" spans="1:1">
      <c r="A1043" s="19"/>
    </row>
    <row r="1044" spans="1:1">
      <c r="A1044" s="19"/>
    </row>
    <row r="1045" spans="1:1">
      <c r="A1045" s="19"/>
    </row>
    <row r="1046" spans="1:1">
      <c r="A1046" s="19"/>
    </row>
    <row r="1047" spans="1:1">
      <c r="A1047" s="19"/>
    </row>
    <row r="1048" spans="1:1">
      <c r="A1048" s="19"/>
    </row>
    <row r="1049" spans="1:1">
      <c r="A1049" s="19"/>
    </row>
    <row r="1050" spans="1:1">
      <c r="A1050" s="19"/>
    </row>
    <row r="1051" spans="1:1">
      <c r="A1051" s="19"/>
    </row>
    <row r="1052" spans="1:1">
      <c r="A1052" s="19"/>
    </row>
    <row r="1053" spans="1:1">
      <c r="A1053" s="19"/>
    </row>
    <row r="1054" spans="1:1">
      <c r="A1054" s="19"/>
    </row>
    <row r="1055" spans="1:1">
      <c r="A1055" s="19"/>
    </row>
    <row r="1056" spans="1:1">
      <c r="A1056" s="19"/>
    </row>
    <row r="1057" spans="1:1">
      <c r="A1057" s="19"/>
    </row>
    <row r="1058" spans="1:1">
      <c r="A1058" s="19"/>
    </row>
    <row r="1059" spans="1:1">
      <c r="A1059" s="19"/>
    </row>
    <row r="1060" spans="1:1">
      <c r="A1060" s="19"/>
    </row>
    <row r="1061" spans="1:1">
      <c r="A1061" s="19"/>
    </row>
    <row r="1062" spans="1:1">
      <c r="A1062" s="19"/>
    </row>
    <row r="1063" spans="1:1">
      <c r="A1063" s="19"/>
    </row>
    <row r="1064" spans="1:1">
      <c r="A1064" s="19"/>
    </row>
    <row r="1065" spans="1:1">
      <c r="A1065" s="19"/>
    </row>
    <row r="1066" spans="1:1">
      <c r="A1066" s="19"/>
    </row>
    <row r="1067" spans="1:1">
      <c r="A1067" s="19"/>
    </row>
    <row r="1068" spans="1:1">
      <c r="A1068" s="19"/>
    </row>
    <row r="1069" spans="1:1">
      <c r="A1069" s="19"/>
    </row>
    <row r="1070" spans="1:1">
      <c r="A1070" s="19"/>
    </row>
    <row r="1071" spans="1:1">
      <c r="A1071" s="19"/>
    </row>
    <row r="1072" spans="1:1">
      <c r="A1072" s="19"/>
    </row>
    <row r="1073" spans="1:1">
      <c r="A1073" s="19"/>
    </row>
    <row r="1074" spans="1:1">
      <c r="A1074" s="19"/>
    </row>
    <row r="1075" spans="1:1">
      <c r="A1075" s="19"/>
    </row>
    <row r="1076" spans="1:1">
      <c r="A1076" s="19"/>
    </row>
    <row r="1077" spans="1:1">
      <c r="A1077" s="19"/>
    </row>
    <row r="1078" spans="1:1">
      <c r="A1078" s="19"/>
    </row>
    <row r="1079" spans="1:1">
      <c r="A1079" s="19"/>
    </row>
    <row r="1080" spans="1:1">
      <c r="A1080" s="19"/>
    </row>
    <row r="1081" spans="1:1">
      <c r="A1081" s="19"/>
    </row>
    <row r="1082" spans="1:1">
      <c r="A1082" s="19"/>
    </row>
    <row r="1083" spans="1:1">
      <c r="A1083" s="19"/>
    </row>
    <row r="1084" spans="1:1">
      <c r="A1084" s="19"/>
    </row>
    <row r="1085" spans="1:1">
      <c r="A1085" s="19"/>
    </row>
    <row r="1086" spans="1:1">
      <c r="A1086" s="19"/>
    </row>
    <row r="1087" spans="1:1">
      <c r="A1087" s="19"/>
    </row>
    <row r="1088" spans="1:1">
      <c r="A1088" s="19"/>
    </row>
    <row r="1089" spans="1:1">
      <c r="A1089" s="19"/>
    </row>
    <row r="1090" spans="1:1">
      <c r="A1090" s="19"/>
    </row>
    <row r="1091" spans="1:1">
      <c r="A1091" s="19"/>
    </row>
    <row r="1092" spans="1:1">
      <c r="A1092" s="19"/>
    </row>
    <row r="1093" spans="1:1">
      <c r="A1093" s="19"/>
    </row>
    <row r="1094" spans="1:1">
      <c r="A1094" s="19"/>
    </row>
    <row r="1095" spans="1:1">
      <c r="A1095" s="19"/>
    </row>
    <row r="1096" spans="1:1">
      <c r="A1096" s="19"/>
    </row>
    <row r="1097" spans="1:1">
      <c r="A1097" s="19"/>
    </row>
    <row r="1098" spans="1:1">
      <c r="A1098" s="19"/>
    </row>
    <row r="1099" spans="1:1">
      <c r="A1099" s="19"/>
    </row>
  </sheetData>
  <sortState xmlns:xlrd2="http://schemas.microsoft.com/office/spreadsheetml/2017/richdata2" ref="A11:W1099">
    <sortCondition descending="1" ref="W11:W1099"/>
  </sortState>
  <mergeCells count="8">
    <mergeCell ref="I1:I2"/>
    <mergeCell ref="J1:J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247FC-2E53-4F7A-ABCF-4D756FC942D5}">
  <dimension ref="A1:BA283"/>
  <sheetViews>
    <sheetView tabSelected="1" workbookViewId="0">
      <selection activeCell="C6" sqref="C6"/>
    </sheetView>
  </sheetViews>
  <sheetFormatPr defaultRowHeight="15"/>
  <cols>
    <col min="1" max="1" width="18.28515625" bestFit="1" customWidth="1"/>
    <col min="2" max="2" width="13.140625" bestFit="1" customWidth="1"/>
    <col min="3" max="3" width="14.7109375" bestFit="1" customWidth="1"/>
    <col min="4" max="4" width="12.42578125" bestFit="1" customWidth="1"/>
    <col min="5" max="5" width="11.140625" bestFit="1" customWidth="1"/>
    <col min="6" max="8" width="11.140625" hidden="1" customWidth="1"/>
    <col min="9" max="9" width="14.85546875" hidden="1" customWidth="1"/>
    <col min="10" max="10" width="17.85546875" customWidth="1"/>
    <col min="11" max="11" width="15.5703125" hidden="1" customWidth="1"/>
    <col min="12" max="12" width="10.5703125" style="9" customWidth="1"/>
    <col min="13" max="13" width="25.28515625" style="9" customWidth="1"/>
    <col min="14" max="15" width="12.140625" bestFit="1" customWidth="1"/>
    <col min="16" max="16" width="18.140625" bestFit="1" customWidth="1"/>
    <col min="17" max="17" width="19.7109375" bestFit="1" customWidth="1"/>
    <col min="18" max="18" width="12.140625" bestFit="1" customWidth="1"/>
    <col min="19" max="19" width="14.85546875" bestFit="1" customWidth="1"/>
    <col min="20" max="20" width="15.42578125" bestFit="1" customWidth="1"/>
    <col min="21" max="23" width="12.28515625" bestFit="1" customWidth="1"/>
    <col min="24" max="28" width="12.140625" bestFit="1" customWidth="1"/>
    <col min="29" max="29" width="12.140625" style="34" bestFit="1" customWidth="1"/>
    <col min="30" max="31" width="12.28515625" bestFit="1" customWidth="1"/>
    <col min="32" max="34" width="12.140625" bestFit="1" customWidth="1"/>
    <col min="35" max="35" width="13.7109375" bestFit="1" customWidth="1"/>
    <col min="36" max="36" width="12.140625" bestFit="1" customWidth="1"/>
    <col min="37" max="37" width="12.5703125" bestFit="1" customWidth="1"/>
    <col min="38" max="38" width="12.140625" bestFit="1" customWidth="1"/>
    <col min="39" max="39" width="12.5703125" bestFit="1" customWidth="1"/>
    <col min="40" max="44" width="12.140625" bestFit="1" customWidth="1"/>
    <col min="45" max="45" width="12.5703125" bestFit="1" customWidth="1"/>
    <col min="46" max="46" width="14.7109375" bestFit="1" customWidth="1"/>
    <col min="47" max="47" width="12.28515625" bestFit="1" customWidth="1"/>
    <col min="48" max="48" width="12.140625" style="9" bestFit="1" customWidth="1"/>
  </cols>
  <sheetData>
    <row r="1" spans="1:53">
      <c r="A1" s="33" t="s">
        <v>503</v>
      </c>
      <c r="B1" s="33" t="s">
        <v>504</v>
      </c>
      <c r="C1" s="33" t="s">
        <v>505</v>
      </c>
      <c r="D1" s="33" t="s">
        <v>506</v>
      </c>
      <c r="E1" s="33" t="s">
        <v>507</v>
      </c>
      <c r="F1" s="33" t="s">
        <v>508</v>
      </c>
      <c r="G1" s="33" t="s">
        <v>509</v>
      </c>
      <c r="H1" s="33" t="s">
        <v>510</v>
      </c>
      <c r="I1" s="33" t="s">
        <v>511</v>
      </c>
      <c r="J1" s="33" t="s">
        <v>512</v>
      </c>
      <c r="K1" s="33" t="s">
        <v>2804</v>
      </c>
      <c r="L1" s="40" t="s">
        <v>2805</v>
      </c>
      <c r="M1" s="40" t="s">
        <v>2841</v>
      </c>
      <c r="N1" s="33" t="s">
        <v>142</v>
      </c>
      <c r="O1" s="33" t="s">
        <v>143</v>
      </c>
      <c r="P1" s="33" t="s">
        <v>513</v>
      </c>
      <c r="Q1" s="33" t="s">
        <v>145</v>
      </c>
      <c r="R1" s="33" t="s">
        <v>135</v>
      </c>
      <c r="S1" s="33" t="s">
        <v>146</v>
      </c>
      <c r="T1" s="33" t="s">
        <v>136</v>
      </c>
      <c r="U1" s="33" t="s">
        <v>137</v>
      </c>
      <c r="V1" s="33" t="s">
        <v>138</v>
      </c>
      <c r="W1" s="33" t="s">
        <v>139</v>
      </c>
      <c r="X1" s="33" t="s">
        <v>388</v>
      </c>
      <c r="Y1" s="33" t="s">
        <v>1499</v>
      </c>
      <c r="Z1" t="s">
        <v>1500</v>
      </c>
      <c r="AA1" t="s">
        <v>514</v>
      </c>
      <c r="AB1" s="33" t="s">
        <v>515</v>
      </c>
      <c r="AC1" s="33" t="s">
        <v>516</v>
      </c>
      <c r="AD1" s="34" t="s">
        <v>517</v>
      </c>
      <c r="AE1" s="33" t="s">
        <v>518</v>
      </c>
      <c r="AF1" s="33" t="s">
        <v>519</v>
      </c>
      <c r="AG1" s="33" t="s">
        <v>520</v>
      </c>
      <c r="AH1" s="33" t="s">
        <v>521</v>
      </c>
      <c r="AI1" s="33" t="s">
        <v>522</v>
      </c>
      <c r="AJ1" s="33" t="s">
        <v>523</v>
      </c>
      <c r="AK1" s="33" t="s">
        <v>524</v>
      </c>
      <c r="AL1" s="33" t="s">
        <v>525</v>
      </c>
      <c r="AM1" s="33" t="s">
        <v>526</v>
      </c>
      <c r="AN1" s="33" t="s">
        <v>527</v>
      </c>
      <c r="AO1" s="33" t="s">
        <v>528</v>
      </c>
      <c r="AP1" s="33" t="s">
        <v>529</v>
      </c>
      <c r="AQ1" s="33" t="s">
        <v>530</v>
      </c>
      <c r="AR1" s="33" t="s">
        <v>531</v>
      </c>
      <c r="AS1" s="33" t="s">
        <v>532</v>
      </c>
      <c r="AT1" s="33" t="s">
        <v>533</v>
      </c>
      <c r="AU1" s="33" t="s">
        <v>534</v>
      </c>
      <c r="AV1" s="40" t="s">
        <v>2803</v>
      </c>
      <c r="AW1" t="s">
        <v>2836</v>
      </c>
      <c r="AX1" t="s">
        <v>2837</v>
      </c>
      <c r="AY1" t="s">
        <v>2838</v>
      </c>
      <c r="AZ1" t="s">
        <v>2839</v>
      </c>
      <c r="BA1" t="s">
        <v>2840</v>
      </c>
    </row>
    <row r="2" spans="1:53" s="12" customFormat="1">
      <c r="A2" s="56">
        <v>41320.139270833337</v>
      </c>
      <c r="B2" s="12" t="s">
        <v>98</v>
      </c>
      <c r="C2" s="12" t="s">
        <v>99</v>
      </c>
      <c r="D2" s="12">
        <v>23.3</v>
      </c>
      <c r="E2" s="12">
        <v>18.600000000000001</v>
      </c>
      <c r="F2" s="12">
        <v>12.8</v>
      </c>
      <c r="G2" s="12">
        <v>-13.3</v>
      </c>
      <c r="H2" s="12">
        <v>-2.4</v>
      </c>
      <c r="I2" s="57">
        <v>375000000000000</v>
      </c>
      <c r="J2" s="12">
        <v>440</v>
      </c>
      <c r="L2" s="12">
        <f>nov_2021_out_good[[#This Row],[Calculated Total Impact Energy(kt)]]*4180000000000*2/(nov_2021_out_good[[#This Row],[Vel(km/s)]]*1000)^2</f>
        <v>10632443.057000808</v>
      </c>
      <c r="M2" s="12">
        <f>2*(nov_2021_out_good[[#This Row],[Mass (kg)]]/4/1500)^0.3333</f>
        <v>24.196301344427898</v>
      </c>
      <c r="N2" s="12" t="s">
        <v>492</v>
      </c>
      <c r="O2" s="12" t="s">
        <v>493</v>
      </c>
      <c r="P2" s="12">
        <v>54.8</v>
      </c>
      <c r="Q2" s="12">
        <v>61.1</v>
      </c>
      <c r="R2" s="12">
        <v>18.61424186</v>
      </c>
      <c r="S2" s="12">
        <v>74.075744029999996</v>
      </c>
      <c r="T2" s="12">
        <v>99.895927099999994</v>
      </c>
      <c r="U2" s="12">
        <v>3.076264493</v>
      </c>
      <c r="V2" s="12">
        <v>-17.633601639999998</v>
      </c>
      <c r="W2" s="12">
        <v>5.1071214850000004</v>
      </c>
      <c r="Z2" s="12">
        <v>1</v>
      </c>
      <c r="AA2" s="12">
        <v>0.75256959999999995</v>
      </c>
      <c r="AB2" s="12">
        <v>1.6256300000000001E-2</v>
      </c>
      <c r="AC2" s="12">
        <v>2.6727479999999999</v>
      </c>
      <c r="AD2" s="12">
        <v>1.7126588</v>
      </c>
      <c r="AE2" s="12">
        <v>0.14808270000000001</v>
      </c>
      <c r="AF2" s="12">
        <v>0.56058399999999997</v>
      </c>
      <c r="AG2" s="12">
        <v>4.4714999999999998E-2</v>
      </c>
      <c r="AH2" s="12">
        <v>4.1016383000000003</v>
      </c>
      <c r="AI2" s="12">
        <v>1.0004694999999999</v>
      </c>
      <c r="AJ2" s="12">
        <v>109.70977070000001</v>
      </c>
      <c r="AK2" s="12">
        <v>1.8102180000000001</v>
      </c>
      <c r="AL2" s="12">
        <v>326.4126028</v>
      </c>
      <c r="AM2" s="12">
        <v>2.8606999999999999E-3</v>
      </c>
      <c r="AN2" s="12">
        <v>14.568478000000001</v>
      </c>
      <c r="AO2" s="12">
        <v>1.1728801</v>
      </c>
      <c r="AP2" s="12">
        <v>35.751705899999997</v>
      </c>
      <c r="AQ2" s="12">
        <v>0.62635660000000004</v>
      </c>
      <c r="AR2" s="12">
        <v>334.5602323</v>
      </c>
      <c r="AS2" s="12">
        <v>1.3126442</v>
      </c>
      <c r="AT2" s="12">
        <v>-0.64680649999999995</v>
      </c>
      <c r="AU2" s="12">
        <v>1.5457312999999999</v>
      </c>
      <c r="AV2" s="58">
        <f>(5.2/nov_2021_out_good[[#This Row],[a]]+2*COS(nov_2021_out_good[[#This Row],[incl]]*3.1415/180)*((nov_2021_out_good[[#This Row],[a]]/5.2*(1-nov_2021_out_good[[#This Row],[e]]^2)^0.5)))</f>
        <v>3.5802979916078526</v>
      </c>
      <c r="AW2" s="58"/>
      <c r="AX2" s="58"/>
      <c r="AY2" s="58"/>
      <c r="AZ2" s="58"/>
      <c r="BA2" s="58"/>
    </row>
    <row r="3" spans="1:53" s="12" customFormat="1">
      <c r="A3" s="56">
        <v>43452.991898148146</v>
      </c>
      <c r="B3" s="12" t="s">
        <v>881</v>
      </c>
      <c r="C3" s="12" t="s">
        <v>882</v>
      </c>
      <c r="D3" s="12">
        <v>26</v>
      </c>
      <c r="E3" s="12">
        <v>13.6</v>
      </c>
      <c r="F3" s="12">
        <v>6.3</v>
      </c>
      <c r="G3" s="12">
        <v>-3</v>
      </c>
      <c r="H3" s="12">
        <v>-31.2</v>
      </c>
      <c r="I3" s="57">
        <v>31300000000000</v>
      </c>
      <c r="J3" s="12">
        <v>49</v>
      </c>
      <c r="L3" s="12">
        <f>nov_2021_out_good[[#This Row],[Calculated Total Impact Energy(kt)]]*4180000000000*2/(nov_2021_out_good[[#This Row],[Vel(km/s)]]*1000)^2</f>
        <v>2214749.1349480967</v>
      </c>
      <c r="M3" s="12">
        <f>2*(nov_2021_out_good[[#This Row],[Mass (kg)]]/4/1500)^0.3333</f>
        <v>14.343952993611376</v>
      </c>
      <c r="N3" s="12" t="s">
        <v>492</v>
      </c>
      <c r="O3" s="12" t="s">
        <v>493</v>
      </c>
      <c r="P3" s="12">
        <v>56.9</v>
      </c>
      <c r="Q3" s="12">
        <v>172.4</v>
      </c>
      <c r="R3" s="12">
        <v>31.970767899999998</v>
      </c>
      <c r="S3" s="12">
        <v>21.4139892</v>
      </c>
      <c r="T3" s="12">
        <v>349.43380550000001</v>
      </c>
      <c r="U3" s="12">
        <v>-11.47473342</v>
      </c>
      <c r="V3" s="12">
        <v>2.1404313620000002</v>
      </c>
      <c r="W3" s="12">
        <v>29.76372031</v>
      </c>
      <c r="Z3" s="12">
        <v>1</v>
      </c>
      <c r="AA3" s="12">
        <v>0.95003749999999998</v>
      </c>
      <c r="AB3" s="12">
        <v>5.4469000000000002E-3</v>
      </c>
      <c r="AC3" s="12">
        <v>6.9311243999999999</v>
      </c>
      <c r="AD3" s="12">
        <v>3.9405809000000001</v>
      </c>
      <c r="AE3" s="12">
        <v>1.6540324</v>
      </c>
      <c r="AF3" s="12">
        <v>0.75890930000000001</v>
      </c>
      <c r="AG3" s="12">
        <v>0.10085769999999999</v>
      </c>
      <c r="AH3" s="12">
        <v>47.718535299999999</v>
      </c>
      <c r="AI3" s="12">
        <v>1.9471634</v>
      </c>
      <c r="AJ3" s="12">
        <v>203.0398217</v>
      </c>
      <c r="AK3" s="12">
        <v>2.2575878999999999</v>
      </c>
      <c r="AL3" s="12">
        <v>266.74885269999999</v>
      </c>
      <c r="AM3" s="12">
        <v>1.4990000000000001E-4</v>
      </c>
      <c r="AN3" s="12">
        <v>29.9752048</v>
      </c>
      <c r="AO3" s="12">
        <v>1.7059318999999999</v>
      </c>
      <c r="AP3" s="12">
        <v>39.726317999999999</v>
      </c>
      <c r="AQ3" s="12">
        <v>1.1893191999999999</v>
      </c>
      <c r="AR3" s="12">
        <v>235.60064270000001</v>
      </c>
      <c r="AS3" s="12">
        <v>4.9304448000000001</v>
      </c>
      <c r="AT3" s="12">
        <v>77.915497299999998</v>
      </c>
      <c r="AU3" s="12">
        <v>1.0345549999999999</v>
      </c>
      <c r="AV3" s="58">
        <f>(5.2/nov_2021_out_good[[#This Row],[a]]+2*COS(nov_2021_out_good[[#This Row],[incl]]*3.1415/180)*((nov_2021_out_good[[#This Row],[a]]/5.2*(1-nov_2021_out_good[[#This Row],[e]]^2)^0.5)))</f>
        <v>1.9836195052652359</v>
      </c>
      <c r="AW3" s="58"/>
      <c r="AX3" s="58"/>
      <c r="AY3" s="58"/>
      <c r="AZ3" s="58"/>
      <c r="BA3" s="58"/>
    </row>
    <row r="4" spans="1:53" s="12" customFormat="1">
      <c r="A4" s="56">
        <v>40537.974999999999</v>
      </c>
      <c r="B4" s="12" t="s">
        <v>129</v>
      </c>
      <c r="C4" s="12" t="s">
        <v>130</v>
      </c>
      <c r="D4" s="12">
        <v>26</v>
      </c>
      <c r="E4" s="12">
        <v>18.100000000000001</v>
      </c>
      <c r="F4" s="12">
        <v>18</v>
      </c>
      <c r="G4" s="12">
        <v>-2</v>
      </c>
      <c r="H4" s="12">
        <v>-4</v>
      </c>
      <c r="I4" s="57">
        <v>20000000000000</v>
      </c>
      <c r="J4" s="12">
        <v>33</v>
      </c>
      <c r="L4" s="12">
        <f>nov_2021_out_good[[#This Row],[Calculated Total Impact Energy(kt)]]*4180000000000*2/(nov_2021_out_good[[#This Row],[Vel(km/s)]]*1000)^2</f>
        <v>842098.83703183662</v>
      </c>
      <c r="M4" s="12">
        <f>2*(nov_2021_out_good[[#This Row],[Mass (kg)]]/4/1500)^0.3333</f>
        <v>10.39191759715799</v>
      </c>
      <c r="N4" s="12" t="s">
        <v>492</v>
      </c>
      <c r="O4" s="12" t="s">
        <v>493</v>
      </c>
      <c r="P4" s="12">
        <v>38</v>
      </c>
      <c r="Q4" s="12">
        <v>158</v>
      </c>
      <c r="R4" s="12">
        <v>18.547236989999998</v>
      </c>
      <c r="S4" s="12">
        <v>29.110614160000001</v>
      </c>
      <c r="T4" s="12">
        <v>147.1953125</v>
      </c>
      <c r="U4" s="12">
        <v>7.5841835169999996</v>
      </c>
      <c r="V4" s="12">
        <v>-4.8885509740000002</v>
      </c>
      <c r="W4" s="12">
        <v>16.204389209999999</v>
      </c>
      <c r="Z4" s="12">
        <v>1</v>
      </c>
      <c r="AA4" s="12">
        <v>0.6084117</v>
      </c>
      <c r="AB4" s="12">
        <v>2.1154699999999999E-2</v>
      </c>
      <c r="AC4" s="12">
        <v>1.38754</v>
      </c>
      <c r="AD4" s="12">
        <v>0.99797590000000003</v>
      </c>
      <c r="AE4" s="12">
        <v>2.5073999999999999E-2</v>
      </c>
      <c r="AF4" s="12">
        <v>0.39035429999999999</v>
      </c>
      <c r="AG4" s="12">
        <v>2.6908100000000001E-2</v>
      </c>
      <c r="AH4" s="12">
        <v>16.463119500000001</v>
      </c>
      <c r="AI4" s="12">
        <v>1.6472226999999999</v>
      </c>
      <c r="AJ4" s="12">
        <v>69.001423700000004</v>
      </c>
      <c r="AK4" s="12">
        <v>2.6843819</v>
      </c>
      <c r="AL4" s="12">
        <v>273.9050795</v>
      </c>
      <c r="AM4" s="12">
        <v>4.8460000000000002E-4</v>
      </c>
      <c r="AN4" s="12">
        <v>14.6936222</v>
      </c>
      <c r="AO4" s="12">
        <v>1.164701</v>
      </c>
      <c r="AP4" s="12">
        <v>30.250145100000001</v>
      </c>
      <c r="AQ4" s="12">
        <v>0.36915710000000002</v>
      </c>
      <c r="AR4" s="12">
        <v>259.08046849999999</v>
      </c>
      <c r="AS4" s="12">
        <v>1.1448399</v>
      </c>
      <c r="AT4" s="12">
        <v>9.5401143000000008</v>
      </c>
      <c r="AU4" s="12">
        <v>1.1860615000000001</v>
      </c>
      <c r="AV4" s="58">
        <f>(5.2/nov_2021_out_good[[#This Row],[a]]+2*COS(nov_2021_out_good[[#This Row],[incl]]*3.1415/180)*((nov_2021_out_good[[#This Row],[a]]/5.2*(1-nov_2021_out_good[[#This Row],[e]]^2)^0.5)))</f>
        <v>5.5494446361570731</v>
      </c>
      <c r="AW4" s="58"/>
      <c r="AX4" s="58"/>
      <c r="AY4" s="58"/>
      <c r="AZ4" s="58"/>
      <c r="BA4" s="58"/>
    </row>
    <row r="5" spans="1:53" s="12" customFormat="1">
      <c r="A5" s="56">
        <v>40094.122916666667</v>
      </c>
      <c r="B5" s="12" t="s">
        <v>133</v>
      </c>
      <c r="C5" s="12" t="s">
        <v>134</v>
      </c>
      <c r="D5" s="12">
        <v>19.100000000000001</v>
      </c>
      <c r="E5" s="12">
        <v>19.2</v>
      </c>
      <c r="F5" s="12">
        <v>14</v>
      </c>
      <c r="G5" s="12">
        <v>-16</v>
      </c>
      <c r="H5" s="12">
        <v>-6</v>
      </c>
      <c r="I5" s="57">
        <v>20000000000000</v>
      </c>
      <c r="J5" s="12">
        <v>33</v>
      </c>
      <c r="L5" s="12">
        <f>nov_2021_out_good[[#This Row],[Calculated Total Impact Energy(kt)]]*4180000000000*2/(nov_2021_out_good[[#This Row],[Vel(km/s)]]*1000)^2</f>
        <v>748372.39583333337</v>
      </c>
      <c r="M5" s="12">
        <f>2*(nov_2021_out_good[[#This Row],[Mass (kg)]]/4/1500)^0.3333</f>
        <v>9.9911535447090802</v>
      </c>
      <c r="N5" s="12" t="s">
        <v>490</v>
      </c>
      <c r="O5" s="12" t="s">
        <v>493</v>
      </c>
      <c r="P5" s="12">
        <v>-4.2</v>
      </c>
      <c r="Q5" s="12">
        <v>120.6</v>
      </c>
      <c r="R5" s="12">
        <v>22.090722029999998</v>
      </c>
      <c r="S5" s="12">
        <v>22.542431220000001</v>
      </c>
      <c r="T5" s="12">
        <v>27.46369193</v>
      </c>
      <c r="U5" s="12">
        <v>-7.5144518290000004</v>
      </c>
      <c r="V5" s="12">
        <v>-3.9057257270000001</v>
      </c>
      <c r="W5" s="12">
        <v>20.4028998</v>
      </c>
      <c r="Z5" s="12">
        <v>1</v>
      </c>
      <c r="AA5" s="12">
        <v>0.53670810000000002</v>
      </c>
      <c r="AB5" s="12">
        <v>2.25191E-2</v>
      </c>
      <c r="AC5" s="12">
        <v>1.8230335</v>
      </c>
      <c r="AD5" s="12">
        <v>1.1798708</v>
      </c>
      <c r="AE5" s="12">
        <v>6.12259E-2</v>
      </c>
      <c r="AF5" s="12">
        <v>0.54511279999999995</v>
      </c>
      <c r="AG5" s="12">
        <v>3.5185399999999999E-2</v>
      </c>
      <c r="AH5" s="12">
        <v>14.1778537</v>
      </c>
      <c r="AI5" s="12">
        <v>1.1547548999999999</v>
      </c>
      <c r="AJ5" s="12">
        <v>71.826430599999995</v>
      </c>
      <c r="AK5" s="12">
        <v>2.4392098999999998</v>
      </c>
      <c r="AL5" s="12">
        <v>194.83335600000001</v>
      </c>
      <c r="AM5" s="12">
        <v>1.4239999999999999E-4</v>
      </c>
      <c r="AN5" s="12">
        <v>18.972949</v>
      </c>
      <c r="AO5" s="12">
        <v>1.2815832</v>
      </c>
      <c r="AP5" s="12">
        <v>31.9976299</v>
      </c>
      <c r="AQ5" s="12">
        <v>0.60968339999999999</v>
      </c>
      <c r="AR5" s="12">
        <v>191.64185599999999</v>
      </c>
      <c r="AS5" s="12">
        <v>1.1335531999999999</v>
      </c>
      <c r="AT5" s="12">
        <v>17.363416900000001</v>
      </c>
      <c r="AU5" s="12">
        <v>1.0936013</v>
      </c>
      <c r="AV5" s="58">
        <f>(5.2/nov_2021_out_good[[#This Row],[a]]+2*COS(nov_2021_out_good[[#This Row],[incl]]*3.1415/180)*((nov_2021_out_good[[#This Row],[a]]/5.2*(1-nov_2021_out_good[[#This Row],[e]]^2)^0.5)))</f>
        <v>4.7761205807393612</v>
      </c>
      <c r="AW5" s="58"/>
      <c r="AX5" s="58"/>
      <c r="AY5" s="58"/>
      <c r="AZ5" s="58"/>
      <c r="BA5" s="58"/>
    </row>
    <row r="6" spans="1:53" s="12" customFormat="1">
      <c r="A6" s="12" t="s">
        <v>2781</v>
      </c>
      <c r="B6" s="12" t="s">
        <v>1243</v>
      </c>
      <c r="C6" s="12" t="s">
        <v>1244</v>
      </c>
      <c r="D6" s="12">
        <v>21</v>
      </c>
      <c r="E6" s="12">
        <v>24</v>
      </c>
      <c r="I6" s="57">
        <v>18000000000000</v>
      </c>
      <c r="J6" s="59">
        <v>30</v>
      </c>
      <c r="L6" s="12">
        <f>nov_2021_out_good[[#This Row],[Calculated Total Impact Energy(kt)]]*4180000000000*2/(nov_2021_out_good[[#This Row],[Vel(km/s)]]*1000)^2</f>
        <v>435416.66666666669</v>
      </c>
      <c r="M6" s="12">
        <f>2*(nov_2021_out_good[[#This Row],[Mass (kg)]]/4/1500)^0.3333</f>
        <v>8.3410214233927427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AA6" s="58"/>
      <c r="AB6" s="58"/>
      <c r="AC6" s="60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</row>
    <row r="7" spans="1:53" s="12" customFormat="1">
      <c r="A7" s="56">
        <v>41394.361550925925</v>
      </c>
      <c r="B7" s="12" t="s">
        <v>90</v>
      </c>
      <c r="C7" s="12" t="s">
        <v>91</v>
      </c>
      <c r="D7" s="12">
        <v>21.2</v>
      </c>
      <c r="E7" s="12">
        <v>12.1</v>
      </c>
      <c r="F7" s="12">
        <v>1</v>
      </c>
      <c r="G7" s="12">
        <v>9</v>
      </c>
      <c r="H7" s="12">
        <v>-8</v>
      </c>
      <c r="I7" s="57">
        <v>5110000000000</v>
      </c>
      <c r="J7" s="12">
        <v>10</v>
      </c>
      <c r="L7" s="12">
        <f>nov_2021_out_good[[#This Row],[Calculated Total Impact Energy(kt)]]*4180000000000*2/(nov_2021_out_good[[#This Row],[Vel(km/s)]]*1000)^2</f>
        <v>570999.24868519907</v>
      </c>
      <c r="M7" s="12">
        <f>2*(nov_2021_out_good[[#This Row],[Mass (kg)]]/4/1500)^0.3333</f>
        <v>9.1297483796207199</v>
      </c>
      <c r="N7" s="12" t="s">
        <v>492</v>
      </c>
      <c r="O7" s="12" t="s">
        <v>491</v>
      </c>
      <c r="P7" s="12">
        <v>35.5</v>
      </c>
      <c r="Q7" s="12">
        <v>-30.7</v>
      </c>
      <c r="R7" s="12">
        <v>12.083045970000001</v>
      </c>
      <c r="S7" s="12">
        <v>50.49624884</v>
      </c>
      <c r="T7" s="12">
        <v>297.7709815</v>
      </c>
      <c r="U7" s="12">
        <v>-4.3439788699999999</v>
      </c>
      <c r="V7" s="12">
        <v>8.2492133620000008</v>
      </c>
      <c r="W7" s="12">
        <v>7.686372778</v>
      </c>
      <c r="Z7" s="12">
        <v>1</v>
      </c>
      <c r="AA7" s="12">
        <v>0.94119949999999997</v>
      </c>
      <c r="AB7" s="12">
        <v>2.0398300000000001E-2</v>
      </c>
      <c r="AC7" s="12">
        <v>1.1921949000000001</v>
      </c>
      <c r="AD7" s="12">
        <v>1.0666971999999999</v>
      </c>
      <c r="AE7" s="12">
        <v>1.1251000000000001E-2</v>
      </c>
      <c r="AF7" s="12">
        <v>0.1176507</v>
      </c>
      <c r="AG7" s="12">
        <v>2.4477700000000002E-2</v>
      </c>
      <c r="AH7" s="12">
        <v>7.1724990000000002</v>
      </c>
      <c r="AI7" s="12">
        <v>2.4364726999999999</v>
      </c>
      <c r="AJ7" s="12">
        <v>247.89821409999999</v>
      </c>
      <c r="AK7" s="12">
        <v>5.7287479000000001</v>
      </c>
      <c r="AL7" s="12">
        <v>39.991095000000001</v>
      </c>
      <c r="AM7" s="12">
        <v>3.4064999999999998E-3</v>
      </c>
      <c r="AN7" s="12">
        <v>5.2641976000000001</v>
      </c>
      <c r="AO7" s="12">
        <v>1.4169875999999999</v>
      </c>
      <c r="AP7" s="12">
        <v>30.489921899999999</v>
      </c>
      <c r="AQ7" s="12">
        <v>0.14385010000000001</v>
      </c>
      <c r="AR7" s="12">
        <v>226.36107179999999</v>
      </c>
      <c r="AS7" s="12">
        <v>5.1526731000000003</v>
      </c>
      <c r="AT7" s="12">
        <v>31.0089352</v>
      </c>
      <c r="AU7" s="12">
        <v>2.8883440999999999</v>
      </c>
      <c r="AV7" s="58">
        <f>(5.2/nov_2021_out_good[[#This Row],[a]]+2*COS(nov_2021_out_good[[#This Row],[incl]]*3.1415/180)*((nov_2021_out_good[[#This Row],[a]]/5.2*(1-nov_2021_out_good[[#This Row],[e]]^2)^0.5)))</f>
        <v>5.2790913464024989</v>
      </c>
      <c r="AW7" s="58"/>
      <c r="AX7" s="58"/>
      <c r="AY7" s="58"/>
      <c r="AZ7" s="58"/>
      <c r="BA7" s="58"/>
    </row>
    <row r="8" spans="1:53" s="12" customFormat="1">
      <c r="A8" s="56">
        <v>40365.996331018519</v>
      </c>
      <c r="B8" s="12" t="s">
        <v>264</v>
      </c>
      <c r="C8" s="12" t="s">
        <v>265</v>
      </c>
      <c r="D8" s="12">
        <v>26</v>
      </c>
      <c r="E8" s="12">
        <v>15.7</v>
      </c>
      <c r="F8" s="12">
        <v>12.1</v>
      </c>
      <c r="G8" s="12">
        <v>10</v>
      </c>
      <c r="H8" s="12">
        <v>0.2</v>
      </c>
      <c r="I8" s="57">
        <v>7560000000000</v>
      </c>
      <c r="J8" s="12">
        <v>14</v>
      </c>
      <c r="L8" s="12">
        <f>nov_2021_out_good[[#This Row],[Calculated Total Impact Energy(kt)]]*4180000000000*2/(nov_2021_out_good[[#This Row],[Vel(km/s)]]*1000)^2</f>
        <v>474826.5649722098</v>
      </c>
      <c r="M8" s="12">
        <f>2*(nov_2021_out_good[[#This Row],[Mass (kg)]]/4/1500)^0.3333</f>
        <v>8.5854151845733071</v>
      </c>
      <c r="N8" s="12" t="s">
        <v>490</v>
      </c>
      <c r="O8" s="12" t="s">
        <v>491</v>
      </c>
      <c r="P8" s="12">
        <v>-34.1</v>
      </c>
      <c r="Q8" s="12">
        <v>-174.5</v>
      </c>
      <c r="R8" s="12">
        <v>15.69872606</v>
      </c>
      <c r="S8" s="12">
        <v>46.132078030000002</v>
      </c>
      <c r="T8" s="12">
        <v>50.98893786</v>
      </c>
      <c r="U8" s="12">
        <v>-7.1242374750000002</v>
      </c>
      <c r="V8" s="12">
        <v>-8.7942283769999996</v>
      </c>
      <c r="W8" s="12">
        <v>10.879190579999999</v>
      </c>
      <c r="Z8" s="12">
        <v>1</v>
      </c>
      <c r="AA8" s="12">
        <v>0.95834260000000004</v>
      </c>
      <c r="AB8" s="12">
        <v>6.6934999999999998E-3</v>
      </c>
      <c r="AC8" s="12">
        <v>4.1342771999999997</v>
      </c>
      <c r="AD8" s="12">
        <v>2.5463098999999998</v>
      </c>
      <c r="AE8" s="12">
        <v>0.47586129999999999</v>
      </c>
      <c r="AF8" s="12">
        <v>0.62363469999999999</v>
      </c>
      <c r="AG8" s="12">
        <v>7.2470900000000005E-2</v>
      </c>
      <c r="AH8" s="12">
        <v>2.0019214000000001</v>
      </c>
      <c r="AI8" s="12">
        <v>0.63011879999999998</v>
      </c>
      <c r="AJ8" s="12">
        <v>328.30731209999999</v>
      </c>
      <c r="AK8" s="12">
        <v>1.1372036999999999</v>
      </c>
      <c r="AL8" s="12">
        <v>284.61286280000002</v>
      </c>
      <c r="AM8" s="12">
        <v>1.1618399999999999E-2</v>
      </c>
      <c r="AN8" s="12">
        <v>10.7331047</v>
      </c>
      <c r="AO8" s="12">
        <v>1.1325513</v>
      </c>
      <c r="AP8" s="12">
        <v>37.372436</v>
      </c>
      <c r="AQ8" s="12">
        <v>0.8710852</v>
      </c>
      <c r="AR8" s="12">
        <v>147.16455260000001</v>
      </c>
      <c r="AS8" s="12">
        <v>1.4436817</v>
      </c>
      <c r="AT8" s="12">
        <v>5.9771647000000003</v>
      </c>
      <c r="AU8" s="12">
        <v>1.5425791</v>
      </c>
      <c r="AV8" s="58">
        <f>(5.2/nov_2021_out_good[[#This Row],[a]]+2*COS(nov_2021_out_good[[#This Row],[incl]]*3.1415/180)*((nov_2021_out_good[[#This Row],[a]]/5.2*(1-nov_2021_out_good[[#This Row],[e]]^2)^0.5)))</f>
        <v>2.807277116794626</v>
      </c>
      <c r="AW8" s="58"/>
      <c r="AX8" s="58"/>
      <c r="AY8" s="58"/>
      <c r="AZ8" s="58"/>
      <c r="BA8" s="58"/>
    </row>
    <row r="9" spans="1:53" s="12" customFormat="1">
      <c r="A9" s="56">
        <v>39060.271666666667</v>
      </c>
      <c r="B9" s="12" t="s">
        <v>437</v>
      </c>
      <c r="C9" s="12" t="s">
        <v>438</v>
      </c>
      <c r="D9" s="12">
        <v>26.5</v>
      </c>
      <c r="E9" s="12">
        <v>15.9</v>
      </c>
      <c r="F9" s="12">
        <v>4.9000000000000004</v>
      </c>
      <c r="G9" s="12">
        <v>-15</v>
      </c>
      <c r="H9" s="12">
        <v>1.6</v>
      </c>
      <c r="I9" s="57">
        <v>7410000000000</v>
      </c>
      <c r="J9" s="12">
        <v>14</v>
      </c>
      <c r="L9" s="12">
        <f>nov_2021_out_good[[#This Row],[Calculated Total Impact Energy(kt)]]*4180000000000*2/(nov_2021_out_good[[#This Row],[Vel(km/s)]]*1000)^2</f>
        <v>462956.37039674062</v>
      </c>
      <c r="M9" s="12">
        <f>2*(nov_2021_out_good[[#This Row],[Mass (kg)]]/4/1500)^0.3333</f>
        <v>8.5132754898277252</v>
      </c>
      <c r="N9" s="12" t="s">
        <v>492</v>
      </c>
      <c r="O9" s="12" t="s">
        <v>493</v>
      </c>
      <c r="P9" s="12">
        <v>26.2</v>
      </c>
      <c r="Q9" s="12">
        <v>26</v>
      </c>
      <c r="R9" s="12">
        <v>15.86095836</v>
      </c>
      <c r="S9" s="12">
        <v>85.508951789999998</v>
      </c>
      <c r="T9" s="12">
        <v>98.709375910000006</v>
      </c>
      <c r="U9" s="12">
        <v>2.3943329200000001</v>
      </c>
      <c r="V9" s="12">
        <v>-15.62992931</v>
      </c>
      <c r="W9" s="12">
        <v>1.2419659869999999</v>
      </c>
      <c r="Z9" s="12">
        <v>1</v>
      </c>
      <c r="AA9" s="12">
        <v>0.93597520000000001</v>
      </c>
      <c r="AB9" s="12">
        <v>1.0235599999999999E-2</v>
      </c>
      <c r="AC9" s="12">
        <v>4.3207234999999997</v>
      </c>
      <c r="AD9" s="12">
        <v>2.6283493999999998</v>
      </c>
      <c r="AE9" s="12">
        <v>0.40790270000000001</v>
      </c>
      <c r="AF9" s="12">
        <v>0.64389240000000003</v>
      </c>
      <c r="AG9" s="12">
        <v>5.8733899999999999E-2</v>
      </c>
      <c r="AH9" s="12">
        <v>1.7218838000000001</v>
      </c>
      <c r="AI9" s="12">
        <v>0.7030092</v>
      </c>
      <c r="AJ9" s="12">
        <v>150.85722569999999</v>
      </c>
      <c r="AK9" s="12">
        <v>2.4141463000000001</v>
      </c>
      <c r="AL9" s="12">
        <v>256.91325119999999</v>
      </c>
      <c r="AM9" s="12">
        <v>1.1424200000000001E-2</v>
      </c>
      <c r="AN9" s="12">
        <v>10.6805913</v>
      </c>
      <c r="AO9" s="12">
        <v>1.1470321000000001</v>
      </c>
      <c r="AP9" s="12">
        <v>38.261341899999998</v>
      </c>
      <c r="AQ9" s="12">
        <v>0.68451870000000004</v>
      </c>
      <c r="AR9" s="12">
        <v>300.97571099999999</v>
      </c>
      <c r="AS9" s="12">
        <v>2.9601671000000001</v>
      </c>
      <c r="AT9" s="12">
        <v>-14.2014455</v>
      </c>
      <c r="AU9" s="12">
        <v>1.5483990000000001</v>
      </c>
      <c r="AV9" s="58">
        <f>(5.2/nov_2021_out_good[[#This Row],[a]]+2*COS(nov_2021_out_good[[#This Row],[incl]]*3.1415/180)*((nov_2021_out_good[[#This Row],[a]]/5.2*(1-nov_2021_out_good[[#This Row],[e]]^2)^0.5)))</f>
        <v>2.7515373384327106</v>
      </c>
      <c r="AW9" s="58"/>
      <c r="AX9" s="58"/>
      <c r="AY9" s="58"/>
      <c r="AZ9" s="58"/>
      <c r="BA9" s="58"/>
    </row>
    <row r="10" spans="1:53" s="12" customFormat="1">
      <c r="A10" s="12" t="s">
        <v>2789</v>
      </c>
      <c r="B10" s="12" t="s">
        <v>701</v>
      </c>
      <c r="C10" s="12" t="s">
        <v>650</v>
      </c>
      <c r="D10" s="58"/>
      <c r="E10" s="58"/>
      <c r="F10" s="58"/>
      <c r="G10" s="58"/>
      <c r="H10" s="58"/>
      <c r="I10" s="58"/>
      <c r="J10" s="59">
        <v>14</v>
      </c>
      <c r="M10" s="12">
        <f>2*(nov_2021_out_good[[#This Row],[Mass (kg)]]/4/1500)^0.3333</f>
        <v>0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AA10" s="58"/>
      <c r="AB10" s="58"/>
      <c r="AC10" s="60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</row>
    <row r="11" spans="1:53" s="12" customFormat="1">
      <c r="A11" s="12" t="s">
        <v>2437</v>
      </c>
      <c r="B11" s="12" t="s">
        <v>312</v>
      </c>
      <c r="C11" s="12" t="s">
        <v>1020</v>
      </c>
      <c r="D11" s="12">
        <v>31.5</v>
      </c>
      <c r="E11" s="58"/>
      <c r="F11" s="58"/>
      <c r="G11" s="58"/>
      <c r="H11" s="58"/>
      <c r="I11" s="58"/>
      <c r="J11" s="59">
        <v>13</v>
      </c>
      <c r="M11" s="12">
        <f>2*(nov_2021_out_good[[#This Row],[Mass (kg)]]/4/1500)^0.3333</f>
        <v>0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AA11" s="58"/>
      <c r="AB11" s="58"/>
      <c r="AC11" s="60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</row>
    <row r="12" spans="1:53" s="12" customFormat="1">
      <c r="A12" s="56">
        <v>42406.579965277779</v>
      </c>
      <c r="B12" s="12" t="s">
        <v>640</v>
      </c>
      <c r="C12" s="12" t="s">
        <v>468</v>
      </c>
      <c r="D12" s="12">
        <v>31</v>
      </c>
      <c r="E12" s="12">
        <v>15.6</v>
      </c>
      <c r="F12" s="12">
        <v>2.7</v>
      </c>
      <c r="G12" s="12">
        <v>14.5</v>
      </c>
      <c r="H12" s="12">
        <v>5</v>
      </c>
      <c r="I12" s="57">
        <v>6853000000000</v>
      </c>
      <c r="J12" s="12">
        <v>13</v>
      </c>
      <c r="L12" s="12">
        <f>nov_2021_out_good[[#This Row],[Calculated Total Impact Energy(kt)]]*4180000000000*2/(nov_2021_out_good[[#This Row],[Vel(km/s)]]*1000)^2</f>
        <v>446581.19658119656</v>
      </c>
      <c r="M12" s="12">
        <f>2*(nov_2021_out_good[[#This Row],[Mass (kg)]]/4/1500)^0.3333</f>
        <v>8.4117043171806944</v>
      </c>
      <c r="N12" s="12" t="s">
        <v>490</v>
      </c>
      <c r="O12" s="12" t="s">
        <v>491</v>
      </c>
      <c r="P12" s="12">
        <v>-30.4</v>
      </c>
      <c r="Q12" s="12">
        <v>-25.5</v>
      </c>
      <c r="R12" s="12">
        <v>15.57369577</v>
      </c>
      <c r="S12" s="12">
        <v>68.08569894</v>
      </c>
      <c r="T12" s="12">
        <v>260.49107429999998</v>
      </c>
      <c r="U12" s="12">
        <v>2.386891957</v>
      </c>
      <c r="V12" s="12">
        <v>14.249866580000001</v>
      </c>
      <c r="W12" s="12">
        <v>5.8124047609999998</v>
      </c>
      <c r="Z12" s="12">
        <v>1</v>
      </c>
      <c r="AA12" s="12">
        <v>0.2471786</v>
      </c>
      <c r="AB12" s="12">
        <v>3.4280199999999997E-2</v>
      </c>
      <c r="AC12" s="12">
        <v>0.98783500000000002</v>
      </c>
      <c r="AD12" s="12">
        <v>0.61750680000000002</v>
      </c>
      <c r="AE12" s="12">
        <v>1.6653999999999999E-2</v>
      </c>
      <c r="AF12" s="12">
        <v>0.5997152</v>
      </c>
      <c r="AG12" s="12">
        <v>4.4720700000000002E-2</v>
      </c>
      <c r="AH12" s="12">
        <v>3.8781032999999998</v>
      </c>
      <c r="AI12" s="12">
        <v>0.6950672</v>
      </c>
      <c r="AJ12" s="12">
        <v>2.8061693000000001</v>
      </c>
      <c r="AK12" s="12">
        <v>0.7179027</v>
      </c>
      <c r="AL12" s="12">
        <v>316.96461260000001</v>
      </c>
      <c r="AM12" s="12">
        <v>3.5025E-3</v>
      </c>
      <c r="AN12" s="12">
        <v>11.389037</v>
      </c>
      <c r="AO12" s="12">
        <v>1.0900928000000001</v>
      </c>
      <c r="AP12" s="12">
        <v>19.043605500000002</v>
      </c>
      <c r="AQ12" s="12">
        <v>1.0172812</v>
      </c>
      <c r="AR12" s="12">
        <v>231.8348234</v>
      </c>
      <c r="AS12" s="12">
        <v>1.9723546999999999</v>
      </c>
      <c r="AT12" s="12">
        <v>-12.1358231</v>
      </c>
      <c r="AU12" s="12">
        <v>1.3808847</v>
      </c>
      <c r="AV12" s="58">
        <f>(5.2/nov_2021_out_good[[#This Row],[a]]+2*COS(nov_2021_out_good[[#This Row],[incl]]*3.1415/180)*((nov_2021_out_good[[#This Row],[a]]/5.2*(1-nov_2021_out_good[[#This Row],[e]]^2)^0.5)))</f>
        <v>8.6105775454243982</v>
      </c>
      <c r="AW12" s="58"/>
      <c r="AX12" s="58"/>
      <c r="AY12" s="58"/>
      <c r="AZ12" s="58"/>
      <c r="BA12" s="58"/>
    </row>
    <row r="13" spans="1:53" s="12" customFormat="1">
      <c r="A13" s="56">
        <v>44187.974687499998</v>
      </c>
      <c r="B13" s="12" t="s">
        <v>749</v>
      </c>
      <c r="C13" s="12" t="s">
        <v>750</v>
      </c>
      <c r="D13" s="12">
        <v>35.5</v>
      </c>
      <c r="E13" s="12">
        <v>13.6</v>
      </c>
      <c r="F13" s="12">
        <v>-2.6</v>
      </c>
      <c r="G13" s="12">
        <v>5.9</v>
      </c>
      <c r="H13" s="12">
        <v>-12.1</v>
      </c>
      <c r="I13" s="57">
        <v>4898000000000</v>
      </c>
      <c r="J13" s="12">
        <v>9.5</v>
      </c>
      <c r="L13" s="12">
        <f>nov_2021_out_good[[#This Row],[Calculated Total Impact Energy(kt)]]*4180000000000*2/(nov_2021_out_good[[#This Row],[Vel(km/s)]]*1000)^2</f>
        <v>429390.13840830448</v>
      </c>
      <c r="M13" s="12">
        <f>2*(nov_2021_out_good[[#This Row],[Mass (kg)]]/4/1500)^0.3333</f>
        <v>8.3023641395598684</v>
      </c>
      <c r="N13" s="12" t="s">
        <v>492</v>
      </c>
      <c r="O13" s="12" t="s">
        <v>493</v>
      </c>
      <c r="P13" s="12">
        <v>31.9</v>
      </c>
      <c r="Q13" s="12">
        <v>96.2</v>
      </c>
      <c r="R13" s="12">
        <v>13.710579859999999</v>
      </c>
      <c r="S13" s="12">
        <v>85.079183700000002</v>
      </c>
      <c r="T13" s="12">
        <v>351.80305709999999</v>
      </c>
      <c r="U13" s="12">
        <v>-13.520492150000001</v>
      </c>
      <c r="V13" s="12">
        <v>1.9475963080000001</v>
      </c>
      <c r="W13" s="12">
        <v>1.1760784950000001</v>
      </c>
      <c r="Z13" s="12">
        <v>1</v>
      </c>
      <c r="AA13" s="12">
        <v>0.9751341</v>
      </c>
      <c r="AB13" s="12">
        <v>3.0046999999999999E-3</v>
      </c>
      <c r="AC13" s="12">
        <v>3.2171525000000001</v>
      </c>
      <c r="AD13" s="12">
        <v>2.0961433</v>
      </c>
      <c r="AE13" s="12">
        <v>0.27375719999999998</v>
      </c>
      <c r="AF13" s="12">
        <v>0.5347961</v>
      </c>
      <c r="AG13" s="12">
        <v>6.2075400000000003E-2</v>
      </c>
      <c r="AH13" s="12">
        <v>5.8807159000000002</v>
      </c>
      <c r="AI13" s="12">
        <v>1.4519238999999999</v>
      </c>
      <c r="AJ13" s="12">
        <v>192.79280030000001</v>
      </c>
      <c r="AK13" s="12">
        <v>1.8295671</v>
      </c>
      <c r="AL13" s="12">
        <v>271.27636849999999</v>
      </c>
      <c r="AM13" s="12">
        <v>6.4183E-3</v>
      </c>
      <c r="AN13" s="12">
        <v>8.0799648000000008</v>
      </c>
      <c r="AO13" s="12">
        <v>1.1685851</v>
      </c>
      <c r="AP13" s="12">
        <v>37.156507400000002</v>
      </c>
      <c r="AQ13" s="12">
        <v>0.74378100000000003</v>
      </c>
      <c r="AR13" s="12">
        <v>10.132694300000001</v>
      </c>
      <c r="AS13" s="12">
        <v>1.5141655000000001</v>
      </c>
      <c r="AT13" s="12">
        <v>35.060045899999999</v>
      </c>
      <c r="AU13" s="12">
        <v>4.5689637999999997</v>
      </c>
      <c r="AV13" s="58">
        <f>(5.2/nov_2021_out_good[[#This Row],[a]]+2*COS(nov_2021_out_good[[#This Row],[incl]]*3.1415/180)*((nov_2021_out_good[[#This Row],[a]]/5.2*(1-nov_2021_out_good[[#This Row],[e]]^2)^0.5)))</f>
        <v>3.1583929299002138</v>
      </c>
      <c r="AW13" s="58"/>
      <c r="AX13" s="58"/>
      <c r="AY13" s="58"/>
      <c r="AZ13" s="58"/>
      <c r="BA13" s="58"/>
    </row>
    <row r="14" spans="1:53" s="12" customFormat="1">
      <c r="A14" s="56">
        <v>38267.551886574074</v>
      </c>
      <c r="B14" s="12" t="s">
        <v>1015</v>
      </c>
      <c r="C14" s="12" t="s">
        <v>1016</v>
      </c>
      <c r="D14" s="12">
        <v>35</v>
      </c>
      <c r="E14" s="12">
        <v>19.2</v>
      </c>
      <c r="F14" s="12">
        <v>-15.3</v>
      </c>
      <c r="G14" s="12">
        <v>1</v>
      </c>
      <c r="H14" s="12">
        <v>11.6</v>
      </c>
      <c r="I14" s="57">
        <v>10400000000000</v>
      </c>
      <c r="J14" s="12">
        <v>18</v>
      </c>
      <c r="L14" s="12">
        <f>nov_2021_out_good[[#This Row],[Calculated Total Impact Energy(kt)]]*4180000000000*2/(nov_2021_out_good[[#This Row],[Vel(km/s)]]*1000)^2</f>
        <v>408203.125</v>
      </c>
      <c r="M14" s="12">
        <f>2*(nov_2021_out_good[[#This Row],[Mass (kg)]]/4/1500)^0.3333</f>
        <v>8.1635162782074993</v>
      </c>
      <c r="N14" s="12" t="s">
        <v>490</v>
      </c>
      <c r="O14" s="12" t="s">
        <v>493</v>
      </c>
      <c r="P14" s="12">
        <v>-27.3</v>
      </c>
      <c r="Q14" s="12">
        <v>71.5</v>
      </c>
      <c r="R14" s="12">
        <v>19.22628409</v>
      </c>
      <c r="S14" s="12">
        <v>62.788714659999997</v>
      </c>
      <c r="T14" s="12">
        <v>240.12739809999999</v>
      </c>
      <c r="U14" s="12">
        <v>8.5162740390000007</v>
      </c>
      <c r="V14" s="12">
        <v>14.82665658</v>
      </c>
      <c r="W14" s="12">
        <v>8.7916625909999997</v>
      </c>
      <c r="Z14" s="12">
        <v>1</v>
      </c>
      <c r="AA14" s="12">
        <v>0.84081530000000004</v>
      </c>
      <c r="AB14" s="12">
        <v>7.8752000000000006E-3</v>
      </c>
      <c r="AC14" s="12">
        <v>4.2993022999999999</v>
      </c>
      <c r="AD14" s="12">
        <v>2.5700588</v>
      </c>
      <c r="AE14" s="12">
        <v>0.54814479999999999</v>
      </c>
      <c r="AF14" s="12">
        <v>0.67284200000000005</v>
      </c>
      <c r="AG14" s="12">
        <v>7.0658100000000001E-2</v>
      </c>
      <c r="AH14" s="12">
        <v>10.1480403</v>
      </c>
      <c r="AI14" s="12">
        <v>0.69776970000000005</v>
      </c>
      <c r="AJ14" s="12">
        <v>307.28922770000003</v>
      </c>
      <c r="AK14" s="12">
        <v>1.9025037</v>
      </c>
      <c r="AL14" s="12">
        <v>14.5484312</v>
      </c>
      <c r="AM14" s="12">
        <v>7.7600000000000002E-5</v>
      </c>
      <c r="AN14" s="12">
        <v>16.055149700000001</v>
      </c>
      <c r="AO14" s="12">
        <v>1.1705169</v>
      </c>
      <c r="AP14" s="12">
        <v>37.821376700000002</v>
      </c>
      <c r="AQ14" s="12">
        <v>0.97325349999999999</v>
      </c>
      <c r="AR14" s="12">
        <v>202.8994836</v>
      </c>
      <c r="AS14" s="12">
        <v>1.6347849999999999</v>
      </c>
      <c r="AT14" s="12">
        <v>-34.219259000000001</v>
      </c>
      <c r="AU14" s="12">
        <v>1.0821622</v>
      </c>
      <c r="AV14" s="58">
        <f>(5.2/nov_2021_out_good[[#This Row],[a]]+2*COS(nov_2021_out_good[[#This Row],[incl]]*3.1415/180)*((nov_2021_out_good[[#This Row],[a]]/5.2*(1-nov_2021_out_good[[#This Row],[e]]^2)^0.5)))</f>
        <v>2.7431275452909083</v>
      </c>
      <c r="AW14" s="58"/>
      <c r="AX14" s="58"/>
      <c r="AY14" s="58"/>
      <c r="AZ14" s="58"/>
      <c r="BA14" s="58"/>
    </row>
    <row r="15" spans="1:53" s="12" customFormat="1">
      <c r="A15" s="12" t="s">
        <v>2661</v>
      </c>
      <c r="B15" s="12" t="s">
        <v>443</v>
      </c>
      <c r="C15" s="12" t="s">
        <v>1179</v>
      </c>
      <c r="D15" s="12">
        <v>32</v>
      </c>
      <c r="E15" s="58"/>
      <c r="F15" s="58"/>
      <c r="G15" s="58"/>
      <c r="H15" s="58"/>
      <c r="I15" s="58"/>
      <c r="J15" s="12">
        <v>9.8000000000000007</v>
      </c>
      <c r="M15" s="12">
        <f>2*(nov_2021_out_good[[#This Row],[Mass (kg)]]/4/1500)^0.3333</f>
        <v>0</v>
      </c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AA15" s="58"/>
      <c r="AB15" s="58"/>
      <c r="AC15" s="60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</row>
    <row r="16" spans="1:53" s="12" customFormat="1">
      <c r="A16" s="56">
        <v>44599.837800925925</v>
      </c>
      <c r="B16" s="12" t="s">
        <v>60</v>
      </c>
      <c r="C16" s="12" t="s">
        <v>1714</v>
      </c>
      <c r="D16" s="12">
        <v>26.5</v>
      </c>
      <c r="E16" s="12">
        <v>13.1</v>
      </c>
      <c r="F16" s="12">
        <v>-8.9</v>
      </c>
      <c r="G16" s="12">
        <v>-7.3</v>
      </c>
      <c r="H16" s="12">
        <v>-6.3</v>
      </c>
      <c r="I16" s="57">
        <v>3480000000000</v>
      </c>
      <c r="J16" s="12">
        <v>7</v>
      </c>
      <c r="L16" s="12">
        <f>nov_2021_out_good[[#This Row],[Calculated Total Impact Energy(kt)]]*4180000000000*2/(nov_2021_out_good[[#This Row],[Vel(km/s)]]*1000)^2</f>
        <v>341005.76889458654</v>
      </c>
      <c r="M16" s="12">
        <f>2*(nov_2021_out_good[[#This Row],[Mass (kg)]]/4/1500)^0.3333</f>
        <v>7.6885008592110653</v>
      </c>
      <c r="N16" s="12" t="s">
        <v>490</v>
      </c>
      <c r="O16" s="12" t="s">
        <v>493</v>
      </c>
      <c r="P16" s="12">
        <v>-28.7</v>
      </c>
      <c r="Q16" s="12">
        <v>11.4</v>
      </c>
      <c r="R16" s="12">
        <v>13.12211873</v>
      </c>
      <c r="S16" s="12">
        <v>63.315670840000003</v>
      </c>
      <c r="T16" s="12">
        <v>27.406603</v>
      </c>
      <c r="U16" s="12">
        <v>-10.40860298</v>
      </c>
      <c r="V16" s="12">
        <v>-5.3968292450000002</v>
      </c>
      <c r="W16" s="12">
        <v>5.8928107159999996</v>
      </c>
      <c r="Z16" s="12">
        <v>1</v>
      </c>
      <c r="AA16" s="12">
        <v>0.91767730000000003</v>
      </c>
      <c r="AB16" s="12">
        <v>1.3734100000000001E-2</v>
      </c>
      <c r="AC16" s="12">
        <v>1.4969056000000001</v>
      </c>
      <c r="AD16" s="12">
        <v>1.2072915</v>
      </c>
      <c r="AE16" s="12">
        <v>8.5736300000000001E-2</v>
      </c>
      <c r="AF16" s="12">
        <v>0.2398875</v>
      </c>
      <c r="AG16" s="12">
        <v>6.4629500000000006E-2</v>
      </c>
      <c r="AH16" s="12">
        <v>5.774178</v>
      </c>
      <c r="AI16" s="12">
        <v>0.38429069999999999</v>
      </c>
      <c r="AJ16" s="12">
        <v>230.2059199</v>
      </c>
      <c r="AK16" s="12">
        <v>1.8787513</v>
      </c>
      <c r="AL16" s="12">
        <v>318.70671140000002</v>
      </c>
      <c r="AM16" s="12">
        <v>1.1456999999999999E-3</v>
      </c>
      <c r="AN16" s="12">
        <v>6.5841677000000001</v>
      </c>
      <c r="AO16" s="12">
        <v>1.2914029</v>
      </c>
      <c r="AP16" s="12">
        <v>32.619694799999998</v>
      </c>
      <c r="AQ16" s="12">
        <v>0.79986500000000005</v>
      </c>
      <c r="AR16" s="12">
        <v>131.11210109999999</v>
      </c>
      <c r="AS16" s="12">
        <v>4.2628408999999996</v>
      </c>
      <c r="AT16" s="12">
        <v>48.761479899999998</v>
      </c>
      <c r="AU16" s="12">
        <v>3.8316469999999998</v>
      </c>
      <c r="AV16" s="58">
        <f>(5.2/nov_2021_out_good[[#This Row],[a]]+2*COS(nov_2021_out_good[[#This Row],[incl]]*3.1415/180)*((nov_2021_out_good[[#This Row],[a]]/5.2*(1-nov_2021_out_good[[#This Row],[e]]^2)^0.5)))</f>
        <v>4.755659258376399</v>
      </c>
      <c r="AW16" s="58"/>
      <c r="AX16" s="58"/>
      <c r="AY16" s="58"/>
      <c r="AZ16" s="58"/>
      <c r="BA16" s="58"/>
    </row>
    <row r="17" spans="1:53" s="12" customFormat="1">
      <c r="A17" s="12" t="s">
        <v>2578</v>
      </c>
      <c r="B17" s="12" t="s">
        <v>379</v>
      </c>
      <c r="C17" s="12" t="s">
        <v>1106</v>
      </c>
      <c r="D17" s="59">
        <v>29</v>
      </c>
      <c r="E17" s="58"/>
      <c r="F17" s="58"/>
      <c r="G17" s="58"/>
      <c r="H17" s="58"/>
      <c r="I17" s="58"/>
      <c r="J17" s="59">
        <v>9</v>
      </c>
      <c r="M17" s="12">
        <f>2*(nov_2021_out_good[[#This Row],[Mass (kg)]]/4/1500)^0.3333</f>
        <v>0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AA17" s="58"/>
      <c r="AB17" s="58"/>
      <c r="AC17" s="60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</row>
    <row r="18" spans="1:53" s="12" customFormat="1">
      <c r="A18" s="12" t="s">
        <v>2539</v>
      </c>
      <c r="B18" s="12" t="s">
        <v>1081</v>
      </c>
      <c r="C18" s="12" t="s">
        <v>287</v>
      </c>
      <c r="D18" s="58"/>
      <c r="E18" s="58"/>
      <c r="F18" s="58"/>
      <c r="G18" s="58"/>
      <c r="H18" s="58"/>
      <c r="I18" s="58"/>
      <c r="J18" s="12">
        <v>8.8000000000000007</v>
      </c>
      <c r="M18" s="12">
        <f>2*(nov_2021_out_good[[#This Row],[Mass (kg)]]/4/1500)^0.3333</f>
        <v>0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AA18" s="58"/>
      <c r="AB18" s="58"/>
      <c r="AC18" s="60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</row>
    <row r="19" spans="1:53" s="12" customFormat="1">
      <c r="A19" s="12" t="s">
        <v>2625</v>
      </c>
      <c r="B19" s="12" t="s">
        <v>1144</v>
      </c>
      <c r="C19" s="12" t="s">
        <v>1145</v>
      </c>
      <c r="D19" s="58"/>
      <c r="E19" s="58"/>
      <c r="F19" s="58"/>
      <c r="G19" s="58"/>
      <c r="H19" s="58"/>
      <c r="I19" s="58"/>
      <c r="J19" s="12">
        <v>7.3</v>
      </c>
      <c r="M19" s="12">
        <f>2*(nov_2021_out_good[[#This Row],[Mass (kg)]]/4/1500)^0.3333</f>
        <v>0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AA19" s="58"/>
      <c r="AB19" s="58"/>
      <c r="AC19" s="60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</row>
    <row r="20" spans="1:53" s="9" customForma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/>
      <c r="M20" s="9">
        <f>2*(nov_2021_out_good[[#This Row],[Mass (kg)]]/4/1500)^0.3333</f>
        <v>0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/>
      <c r="AA20" s="33"/>
      <c r="AB20" s="33"/>
      <c r="AC20" s="34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40"/>
      <c r="AW20" s="40"/>
      <c r="AX20" s="40"/>
      <c r="AY20" s="40"/>
      <c r="AZ20" s="40"/>
      <c r="BA20" s="40"/>
    </row>
    <row r="21" spans="1:53" s="9" customForma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/>
      <c r="M21" s="9">
        <f>2*(nov_2021_out_good[[#This Row],[Mass (kg)]]/4/1500)^0.3333</f>
        <v>0</v>
      </c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/>
      <c r="AA21" s="33"/>
      <c r="AB21" s="33"/>
      <c r="AC21" s="34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40"/>
      <c r="AW21" s="40"/>
      <c r="AX21" s="40"/>
      <c r="AY21" s="40"/>
      <c r="AZ21" s="40"/>
      <c r="BA21" s="40"/>
    </row>
    <row r="22" spans="1:53" s="9" customFormat="1">
      <c r="A22" s="38">
        <v>40688.236134259256</v>
      </c>
      <c r="B22" s="9" t="s">
        <v>214</v>
      </c>
      <c r="C22" s="9" t="s">
        <v>215</v>
      </c>
      <c r="D22" s="9">
        <v>59</v>
      </c>
      <c r="E22" s="9">
        <v>11.6</v>
      </c>
      <c r="F22" s="9">
        <v>-3.4</v>
      </c>
      <c r="G22" s="9">
        <v>-10.8</v>
      </c>
      <c r="H22" s="9">
        <v>2.4</v>
      </c>
      <c r="I22" s="39">
        <v>2280000000000</v>
      </c>
      <c r="J22" s="9">
        <v>4.8</v>
      </c>
      <c r="L22" s="9">
        <f>nov_2021_out_good[[#This Row],[Calculated Total Impact Energy(kt)]]*4180000000000*2/(nov_2021_out_good[[#This Row],[Vel(km/s)]]*1000)^2</f>
        <v>298216.40903686086</v>
      </c>
      <c r="M22" s="9">
        <f>2*(nov_2021_out_good[[#This Row],[Mass (kg)]]/4/1500)^0.3333</f>
        <v>7.3524748051967181</v>
      </c>
      <c r="N22" s="9" t="s">
        <v>492</v>
      </c>
      <c r="O22" s="9" t="s">
        <v>493</v>
      </c>
      <c r="P22" s="9">
        <v>4.0999999999999996</v>
      </c>
      <c r="Q22" s="9">
        <v>14</v>
      </c>
      <c r="R22" s="9">
        <v>11.57410904</v>
      </c>
      <c r="S22" s="9">
        <v>60.353864350000002</v>
      </c>
      <c r="T22" s="9">
        <v>106.260249</v>
      </c>
      <c r="U22" s="9">
        <v>2.816533749</v>
      </c>
      <c r="V22" s="9">
        <v>-9.6566593990000005</v>
      </c>
      <c r="W22" s="9">
        <v>5.7250385929999998</v>
      </c>
      <c r="Z22" s="9">
        <v>1</v>
      </c>
      <c r="AA22" s="9">
        <v>0.98704080000000005</v>
      </c>
      <c r="AB22" s="9">
        <v>7.72119E-2</v>
      </c>
      <c r="AC22" s="9">
        <v>1.0687880999999999</v>
      </c>
      <c r="AD22" s="9">
        <v>1.0279145000000001</v>
      </c>
      <c r="AE22" s="9">
        <v>9.5772200000000002E-2</v>
      </c>
      <c r="AF22" s="9">
        <v>3.9763699999999999E-2</v>
      </c>
      <c r="AG22" s="9">
        <v>0.16455980000000001</v>
      </c>
      <c r="AH22" s="9">
        <v>1.4353787</v>
      </c>
      <c r="AI22" s="9">
        <v>7.1698322000000001</v>
      </c>
      <c r="AJ22" s="9">
        <v>289.65944910000002</v>
      </c>
      <c r="AK22" s="9">
        <v>40.402722099999998</v>
      </c>
      <c r="AL22" s="9">
        <v>243.48314389999999</v>
      </c>
      <c r="AM22" s="9">
        <v>0.28340110000000002</v>
      </c>
      <c r="AN22" s="9">
        <v>1.1386936000000001</v>
      </c>
      <c r="AO22" s="9">
        <v>5.7067467000000001</v>
      </c>
      <c r="AP22" s="9">
        <v>29.813326</v>
      </c>
      <c r="AQ22" s="9">
        <v>1.3490142000000001</v>
      </c>
      <c r="AR22" s="9">
        <v>89.694569299999998</v>
      </c>
      <c r="AS22" s="9">
        <v>46.745398299999998</v>
      </c>
      <c r="AT22" s="9">
        <v>-17.4935972</v>
      </c>
      <c r="AU22" s="9">
        <v>1.7512650999999999</v>
      </c>
      <c r="AV22" s="40">
        <f>(5.2/nov_2021_out_good[[#This Row],[a]]+2*COS(nov_2021_out_good[[#This Row],[incl]]*3.1415/180)*((nov_2021_out_good[[#This Row],[a]]/5.2*(1-nov_2021_out_good[[#This Row],[e]]^2)^0.5)))</f>
        <v>5.453701604866092</v>
      </c>
      <c r="AW22" s="33"/>
      <c r="AX22" s="33"/>
      <c r="AY22" s="33"/>
      <c r="AZ22" s="33"/>
      <c r="BA22" s="33"/>
    </row>
    <row r="23" spans="1:53" s="9" customFormat="1">
      <c r="A23" s="19">
        <v>41874.270613425928</v>
      </c>
      <c r="B23" t="s">
        <v>46</v>
      </c>
      <c r="C23" t="s">
        <v>47</v>
      </c>
      <c r="D23">
        <v>22.2</v>
      </c>
      <c r="E23">
        <v>16.2</v>
      </c>
      <c r="F23">
        <v>-2.2999999999999998</v>
      </c>
      <c r="G23">
        <v>5.7</v>
      </c>
      <c r="H23">
        <v>16.5</v>
      </c>
      <c r="I23" s="37">
        <v>3819000000000</v>
      </c>
      <c r="J23">
        <v>7.6</v>
      </c>
      <c r="K23"/>
      <c r="L23" s="9">
        <f>nov_2021_out_good[[#This Row],[Calculated Total Impact Energy(kt)]]*4180000000000*2/(nov_2021_out_good[[#This Row],[Vel(km/s)]]*1000)^2</f>
        <v>242097.24127419601</v>
      </c>
      <c r="M23" s="9">
        <f>2*(nov_2021_out_good[[#This Row],[Mass (kg)]]/4/1500)^0.3333</f>
        <v>6.8589241119742423</v>
      </c>
      <c r="N23" t="s">
        <v>490</v>
      </c>
      <c r="O23" t="s">
        <v>493</v>
      </c>
      <c r="P23">
        <v>-61.7</v>
      </c>
      <c r="Q23">
        <v>132.6</v>
      </c>
      <c r="R23">
        <v>17.607668780000001</v>
      </c>
      <c r="S23">
        <v>47.91753233</v>
      </c>
      <c r="T23">
        <v>170.46303470000001</v>
      </c>
      <c r="U23">
        <v>12.88746141</v>
      </c>
      <c r="V23">
        <v>-2.1651697259999998</v>
      </c>
      <c r="W23">
        <v>11.800651609999999</v>
      </c>
      <c r="X23"/>
      <c r="Y23"/>
      <c r="Z23">
        <v>1</v>
      </c>
      <c r="AA23">
        <v>0.89414879999999997</v>
      </c>
      <c r="AB23">
        <v>9.1173000000000001E-3</v>
      </c>
      <c r="AC23">
        <v>1.8025521</v>
      </c>
      <c r="AD23">
        <v>1.3483503999999999</v>
      </c>
      <c r="AE23">
        <v>9.5419500000000004E-2</v>
      </c>
      <c r="AF23">
        <v>0.33685720000000002</v>
      </c>
      <c r="AG23">
        <v>4.3676E-2</v>
      </c>
      <c r="AH23">
        <v>20.698259799999999</v>
      </c>
      <c r="AI23">
        <v>1.5902510000000001</v>
      </c>
      <c r="AJ23">
        <v>57.295856899999997</v>
      </c>
      <c r="AK23">
        <v>4.6246602000000001</v>
      </c>
      <c r="AL23">
        <v>329.86567339999999</v>
      </c>
      <c r="AM23">
        <v>1.775E-4</v>
      </c>
      <c r="AN23">
        <v>13.573324299999999</v>
      </c>
      <c r="AO23">
        <v>1.1403817999999999</v>
      </c>
      <c r="AP23">
        <v>33.113875</v>
      </c>
      <c r="AQ23">
        <v>0.70303570000000004</v>
      </c>
      <c r="AR23">
        <v>5.7627362</v>
      </c>
      <c r="AS23">
        <v>2.4780224999999998</v>
      </c>
      <c r="AT23">
        <v>-63.447302899999997</v>
      </c>
      <c r="AU23">
        <v>1.4269529999999999</v>
      </c>
      <c r="AV23" s="40">
        <f>(5.2/nov_2021_out_good[[#This Row],[a]]+2*COS(nov_2021_out_good[[#This Row],[incl]]*3.1415/180)*((nov_2021_out_good[[#This Row],[a]]/5.2*(1-nov_2021_out_good[[#This Row],[e]]^2)^0.5)))</f>
        <v>4.3133368407653778</v>
      </c>
      <c r="AW23" s="33"/>
      <c r="AX23" s="33"/>
      <c r="AY23" s="33"/>
      <c r="AZ23" s="33"/>
      <c r="BA23" s="33"/>
    </row>
    <row r="24" spans="1:53" s="9" customFormat="1">
      <c r="A24" s="19">
        <v>43638.892916666664</v>
      </c>
      <c r="B24" t="s">
        <v>745</v>
      </c>
      <c r="C24" t="s">
        <v>848</v>
      </c>
      <c r="D24">
        <v>25</v>
      </c>
      <c r="E24">
        <v>14.9</v>
      </c>
      <c r="F24">
        <v>-13.4</v>
      </c>
      <c r="G24">
        <v>6</v>
      </c>
      <c r="H24">
        <v>2.5</v>
      </c>
      <c r="I24" s="37">
        <v>2947000000000</v>
      </c>
      <c r="J24">
        <v>6</v>
      </c>
      <c r="K24"/>
      <c r="L24" s="9">
        <f>nov_2021_out_good[[#This Row],[Calculated Total Impact Energy(kt)]]*4180000000000*2/(nov_2021_out_good[[#This Row],[Vel(km/s)]]*1000)^2</f>
        <v>225935.76865906941</v>
      </c>
      <c r="M24" s="9">
        <f>2*(nov_2021_out_good[[#This Row],[Mass (kg)]]/4/1500)^0.3333</f>
        <v>6.7027864248204905</v>
      </c>
      <c r="N24" t="s">
        <v>492</v>
      </c>
      <c r="O24" t="s">
        <v>491</v>
      </c>
      <c r="P24">
        <v>14.9</v>
      </c>
      <c r="Q24">
        <v>-66.2</v>
      </c>
      <c r="R24">
        <v>14.89328708</v>
      </c>
      <c r="S24">
        <v>48.400100119999998</v>
      </c>
      <c r="T24">
        <v>117.9382031</v>
      </c>
      <c r="U24">
        <v>5.2179843799999999</v>
      </c>
      <c r="V24">
        <v>-9.8391877710000006</v>
      </c>
      <c r="W24">
        <v>9.8880242220000003</v>
      </c>
      <c r="X24"/>
      <c r="Y24"/>
      <c r="Z24">
        <v>1</v>
      </c>
      <c r="AA24">
        <v>0.98485239999999996</v>
      </c>
      <c r="AB24">
        <v>2.3108999999999998E-3</v>
      </c>
      <c r="AC24">
        <v>3.8901528999999999</v>
      </c>
      <c r="AD24">
        <v>2.4375026000000002</v>
      </c>
      <c r="AE24">
        <v>0.57199650000000002</v>
      </c>
      <c r="AF24">
        <v>0.5959584</v>
      </c>
      <c r="AG24">
        <v>9.48682E-2</v>
      </c>
      <c r="AH24">
        <v>0.2164973</v>
      </c>
      <c r="AI24">
        <v>0.30845640000000002</v>
      </c>
      <c r="AJ24">
        <v>24.164328699999999</v>
      </c>
      <c r="AK24">
        <v>1.5970648999999999</v>
      </c>
      <c r="AL24">
        <v>270.24197279999998</v>
      </c>
      <c r="AM24">
        <v>0.95681570000000005</v>
      </c>
      <c r="AN24">
        <v>9.4138172000000004</v>
      </c>
      <c r="AO24">
        <v>1.1549107000000001</v>
      </c>
      <c r="AP24">
        <v>37.172859799999998</v>
      </c>
      <c r="AQ24">
        <v>1.1487617999999999</v>
      </c>
      <c r="AR24">
        <v>215.97092069999999</v>
      </c>
      <c r="AS24">
        <v>2.0260536999999998</v>
      </c>
      <c r="AT24">
        <v>-15.178932700000001</v>
      </c>
      <c r="AU24">
        <v>1.4571369000000001</v>
      </c>
      <c r="AV24" s="40">
        <f>(5.2/nov_2021_out_good[[#This Row],[a]]+2*COS(nov_2021_out_good[[#This Row],[incl]]*3.1415/180)*((nov_2021_out_good[[#This Row],[a]]/5.2*(1-nov_2021_out_good[[#This Row],[e]]^2)^0.5)))</f>
        <v>2.8861533383699562</v>
      </c>
      <c r="AW24" s="33"/>
      <c r="AX24" s="33"/>
      <c r="AY24" s="33"/>
      <c r="AZ24" s="33"/>
      <c r="BA24" s="33"/>
    </row>
    <row r="25" spans="1:53" s="9" customFormat="1">
      <c r="A25" s="19">
        <v>40424.503449074073</v>
      </c>
      <c r="B25" t="s">
        <v>258</v>
      </c>
      <c r="C25" t="s">
        <v>259</v>
      </c>
      <c r="D25">
        <v>33.299999999999997</v>
      </c>
      <c r="E25">
        <v>12.3</v>
      </c>
      <c r="F25">
        <v>9.8000000000000007</v>
      </c>
      <c r="G25">
        <v>-3.5</v>
      </c>
      <c r="H25">
        <v>6.5</v>
      </c>
      <c r="I25" s="37">
        <v>1750000000000</v>
      </c>
      <c r="J25">
        <v>3.8</v>
      </c>
      <c r="K25"/>
      <c r="L25" s="9">
        <f>nov_2021_out_good[[#This Row],[Calculated Total Impact Energy(kt)]]*4180000000000*2/(nov_2021_out_good[[#This Row],[Vel(km/s)]]*1000)^2</f>
        <v>209980.83151563222</v>
      </c>
      <c r="M25" s="9">
        <f>2*(nov_2021_out_good[[#This Row],[Mass (kg)]]/4/1500)^0.3333</f>
        <v>6.5411583331246712</v>
      </c>
      <c r="N25" t="s">
        <v>490</v>
      </c>
      <c r="O25" t="s">
        <v>493</v>
      </c>
      <c r="P25">
        <v>-61</v>
      </c>
      <c r="Q25">
        <v>146.69999999999999</v>
      </c>
      <c r="R25">
        <v>12.26947432</v>
      </c>
      <c r="S25">
        <v>30.353160129999999</v>
      </c>
      <c r="T25">
        <v>23.326870499999998</v>
      </c>
      <c r="U25">
        <v>-5.6933222629999998</v>
      </c>
      <c r="V25">
        <v>-2.4550978520000002</v>
      </c>
      <c r="W25">
        <v>10.587661499999999</v>
      </c>
      <c r="X25"/>
      <c r="Y25"/>
      <c r="Z25">
        <v>1</v>
      </c>
      <c r="AA25">
        <v>0.92284239999999995</v>
      </c>
      <c r="AB25">
        <v>1.44361E-2</v>
      </c>
      <c r="AC25">
        <v>1.4114458999999999</v>
      </c>
      <c r="AD25">
        <v>1.1671442000000001</v>
      </c>
      <c r="AE25">
        <v>8.1898700000000005E-2</v>
      </c>
      <c r="AF25">
        <v>0.2093158</v>
      </c>
      <c r="AG25">
        <v>6.6984399999999999E-2</v>
      </c>
      <c r="AH25">
        <v>0.87512829999999997</v>
      </c>
      <c r="AI25">
        <v>0.71404049999999997</v>
      </c>
      <c r="AJ25">
        <v>59.477475200000001</v>
      </c>
      <c r="AK25">
        <v>3.9459822999999998</v>
      </c>
      <c r="AL25">
        <v>340.72064119999999</v>
      </c>
      <c r="AM25">
        <v>1.7800199999999999E-2</v>
      </c>
      <c r="AN25">
        <v>4.9817213000000002</v>
      </c>
      <c r="AO25">
        <v>1.5056373999999999</v>
      </c>
      <c r="AP25">
        <v>31.604707000000001</v>
      </c>
      <c r="AQ25">
        <v>0.84378770000000003</v>
      </c>
      <c r="AR25">
        <v>325.42778079999999</v>
      </c>
      <c r="AS25">
        <v>1.5887608</v>
      </c>
      <c r="AT25">
        <v>-19.638625600000001</v>
      </c>
      <c r="AU25">
        <v>3.3942374000000002</v>
      </c>
      <c r="AV25" s="40">
        <f>(5.2/nov_2021_out_good[[#This Row],[a]]+2*COS(nov_2021_out_good[[#This Row],[incl]]*3.1415/180)*((nov_2021_out_good[[#This Row],[a]]/5.2*(1-nov_2021_out_good[[#This Row],[e]]^2)^0.5)))</f>
        <v>4.8942256221086451</v>
      </c>
      <c r="AW25" s="33"/>
      <c r="AX25" s="33"/>
      <c r="AY25" s="33"/>
      <c r="AZ25" s="33"/>
      <c r="BA25" s="33"/>
    </row>
    <row r="26" spans="1:53" s="9" customFormat="1">
      <c r="A26" s="19">
        <v>41559.671354166669</v>
      </c>
      <c r="B26" t="s">
        <v>72</v>
      </c>
      <c r="C26" t="s">
        <v>73</v>
      </c>
      <c r="D26">
        <v>22.2</v>
      </c>
      <c r="E26">
        <v>12.8</v>
      </c>
      <c r="F26">
        <v>-8</v>
      </c>
      <c r="G26">
        <v>8.4</v>
      </c>
      <c r="H26">
        <v>-5.5</v>
      </c>
      <c r="I26" s="37">
        <v>1610000000000</v>
      </c>
      <c r="J26">
        <v>3.5</v>
      </c>
      <c r="K26"/>
      <c r="L26" s="9">
        <f>nov_2021_out_good[[#This Row],[Calculated Total Impact Energy(kt)]]*4180000000000*2/(nov_2021_out_good[[#This Row],[Vel(km/s)]]*1000)^2</f>
        <v>178588.8671875</v>
      </c>
      <c r="M26" s="9">
        <f>2*(nov_2021_out_good[[#This Row],[Mass (kg)]]/4/1500)^0.3333</f>
        <v>6.1974816506897499</v>
      </c>
      <c r="N26" t="s">
        <v>490</v>
      </c>
      <c r="O26" t="s">
        <v>491</v>
      </c>
      <c r="P26">
        <v>-19.100000000000001</v>
      </c>
      <c r="Q26">
        <v>-25</v>
      </c>
      <c r="R26">
        <v>12.837834709999999</v>
      </c>
      <c r="S26">
        <v>49.095712669999998</v>
      </c>
      <c r="T26">
        <v>334.14070290000001</v>
      </c>
      <c r="U26">
        <v>-8.7313214370000001</v>
      </c>
      <c r="V26">
        <v>4.2320393169999999</v>
      </c>
      <c r="W26">
        <v>8.4061804149999997</v>
      </c>
      <c r="X26"/>
      <c r="Y26"/>
      <c r="Z26">
        <v>1</v>
      </c>
      <c r="AA26">
        <v>0.8168687</v>
      </c>
      <c r="AB26">
        <v>1.4497599999999999E-2</v>
      </c>
      <c r="AC26">
        <v>1.0926556000000001</v>
      </c>
      <c r="AD26">
        <v>0.95476220000000001</v>
      </c>
      <c r="AE26">
        <v>2.0607799999999999E-2</v>
      </c>
      <c r="AF26">
        <v>0.144427</v>
      </c>
      <c r="AG26">
        <v>2.7025299999999999E-2</v>
      </c>
      <c r="AH26">
        <v>9.3508414000000002</v>
      </c>
      <c r="AI26">
        <v>1.5256917000000001</v>
      </c>
      <c r="AJ26">
        <v>64.067071600000006</v>
      </c>
      <c r="AK26">
        <v>10.5874737</v>
      </c>
      <c r="AL26">
        <v>199.3008059</v>
      </c>
      <c r="AM26">
        <v>7.3640000000000001E-4</v>
      </c>
      <c r="AN26">
        <v>6.6452800999999999</v>
      </c>
      <c r="AO26">
        <v>1.2549191</v>
      </c>
      <c r="AP26">
        <v>29.135156599999998</v>
      </c>
      <c r="AQ26">
        <v>0.3441746</v>
      </c>
      <c r="AR26">
        <v>203.5281502</v>
      </c>
      <c r="AS26">
        <v>2.9201655</v>
      </c>
      <c r="AT26">
        <v>39.441549500000001</v>
      </c>
      <c r="AU26">
        <v>2.9423382999999999</v>
      </c>
      <c r="AV26" s="40">
        <f>(5.2/nov_2021_out_good[[#This Row],[a]]+2*COS(nov_2021_out_good[[#This Row],[incl]]*3.1415/180)*((nov_2021_out_good[[#This Row],[a]]/5.2*(1-nov_2021_out_good[[#This Row],[e]]^2)^0.5)))</f>
        <v>5.8049203415818331</v>
      </c>
      <c r="AW26" s="33"/>
      <c r="AX26" s="33"/>
      <c r="AY26" s="33"/>
      <c r="AZ26" s="33"/>
      <c r="BA26" s="33"/>
    </row>
    <row r="27" spans="1:53" s="9" customFormat="1">
      <c r="A27" s="19">
        <v>40138.870138888888</v>
      </c>
      <c r="B27" t="s">
        <v>131</v>
      </c>
      <c r="C27" t="s">
        <v>132</v>
      </c>
      <c r="D27">
        <v>38</v>
      </c>
      <c r="E27">
        <v>32.1</v>
      </c>
      <c r="F27">
        <v>3</v>
      </c>
      <c r="G27">
        <v>-17</v>
      </c>
      <c r="H27">
        <v>27</v>
      </c>
      <c r="I27" s="37">
        <v>10000000000000</v>
      </c>
      <c r="J27">
        <v>18</v>
      </c>
      <c r="K27"/>
      <c r="L27" s="9">
        <f>nov_2021_out_good[[#This Row],[Calculated Total Impact Energy(kt)]]*4180000000000*2/(nov_2021_out_good[[#This Row],[Vel(km/s)]]*1000)^2</f>
        <v>146038.95536728099</v>
      </c>
      <c r="M27" s="9">
        <f>2*(nov_2021_out_good[[#This Row],[Mass (kg)]]/4/1500)^0.3333</f>
        <v>5.7954826168513671</v>
      </c>
      <c r="N27" t="s">
        <v>490</v>
      </c>
      <c r="O27" t="s">
        <v>493</v>
      </c>
      <c r="P27">
        <v>-22</v>
      </c>
      <c r="Q27">
        <v>29.2</v>
      </c>
      <c r="R27">
        <v>32.046840719999999</v>
      </c>
      <c r="S27">
        <v>61.327799550000002</v>
      </c>
      <c r="T27">
        <v>144.561307</v>
      </c>
      <c r="U27">
        <v>22.908128609999999</v>
      </c>
      <c r="V27">
        <v>-16.303254290000002</v>
      </c>
      <c r="W27">
        <v>15.37600544</v>
      </c>
      <c r="X27"/>
      <c r="Y27"/>
      <c r="Z27">
        <v>1</v>
      </c>
      <c r="AA27">
        <v>0.98652629999999997</v>
      </c>
      <c r="AB27">
        <v>1.3374999999999999E-3</v>
      </c>
      <c r="AC27">
        <v>2.8376773000000002</v>
      </c>
      <c r="AD27">
        <v>1.9121018000000001</v>
      </c>
      <c r="AE27">
        <v>0.35204419999999997</v>
      </c>
      <c r="AF27">
        <v>0.48406179999999999</v>
      </c>
      <c r="AG27">
        <v>9.4833500000000001E-2</v>
      </c>
      <c r="AH27">
        <v>52.032192000000002</v>
      </c>
      <c r="AI27">
        <v>2.1421597000000001</v>
      </c>
      <c r="AJ27">
        <v>354.91352560000001</v>
      </c>
      <c r="AK27">
        <v>2.7772502999999999</v>
      </c>
      <c r="AL27">
        <v>59.548271800000002</v>
      </c>
      <c r="AM27">
        <v>6.7399999999999998E-5</v>
      </c>
      <c r="AN27">
        <v>29.8116536</v>
      </c>
      <c r="AO27">
        <v>1.7107475999999999</v>
      </c>
      <c r="AP27">
        <v>36.499656999999999</v>
      </c>
      <c r="AQ27">
        <v>1.17015</v>
      </c>
      <c r="AR27">
        <v>117.8778435</v>
      </c>
      <c r="AS27">
        <v>2.0428869000000001</v>
      </c>
      <c r="AT27">
        <v>-58.130724899999997</v>
      </c>
      <c r="AU27">
        <v>1.0282903999999999</v>
      </c>
      <c r="AV27" s="40">
        <f>(5.2/nov_2021_out_good[[#This Row],[a]]+2*COS(nov_2021_out_good[[#This Row],[incl]]*3.1415/180)*((nov_2021_out_good[[#This Row],[a]]/5.2*(1-nov_2021_out_good[[#This Row],[e]]^2)^0.5)))</f>
        <v>3.1154399663956531</v>
      </c>
      <c r="AW27" s="33"/>
      <c r="AX27" s="33"/>
      <c r="AY27" s="33"/>
      <c r="AZ27" s="33"/>
      <c r="BA27" s="33"/>
    </row>
    <row r="28" spans="1:53" s="9" customFormat="1">
      <c r="A28" s="19">
        <v>39851.827453703707</v>
      </c>
      <c r="B28" t="s">
        <v>333</v>
      </c>
      <c r="C28" t="s">
        <v>334</v>
      </c>
      <c r="D28">
        <v>40</v>
      </c>
      <c r="E28">
        <v>15.4</v>
      </c>
      <c r="F28">
        <v>-2.4</v>
      </c>
      <c r="G28">
        <v>-1.9</v>
      </c>
      <c r="H28">
        <v>-15.1</v>
      </c>
      <c r="I28" s="37">
        <v>1600000000000</v>
      </c>
      <c r="J28">
        <v>3.5</v>
      </c>
      <c r="K28"/>
      <c r="L28" s="9">
        <f>nov_2021_out_good[[#This Row],[Calculated Total Impact Energy(kt)]]*4180000000000*2/(nov_2021_out_good[[#This Row],[Vel(km/s)]]*1000)^2</f>
        <v>123376.62337662338</v>
      </c>
      <c r="M28" s="9">
        <f>2*(nov_2021_out_good[[#This Row],[Mass (kg)]]/4/1500)^0.3333</f>
        <v>5.4787325807355014</v>
      </c>
      <c r="N28" t="s">
        <v>492</v>
      </c>
      <c r="O28" t="s">
        <v>493</v>
      </c>
      <c r="P28">
        <v>56.6</v>
      </c>
      <c r="Q28">
        <v>69.8</v>
      </c>
      <c r="R28">
        <v>15.4071412</v>
      </c>
      <c r="S28">
        <v>24.283202200000002</v>
      </c>
      <c r="T28">
        <v>345.4077628</v>
      </c>
      <c r="U28">
        <v>-6.1317597629999998</v>
      </c>
      <c r="V28">
        <v>1.596316676</v>
      </c>
      <c r="W28">
        <v>14.04397719</v>
      </c>
      <c r="X28"/>
      <c r="Y28"/>
      <c r="Z28">
        <v>1</v>
      </c>
      <c r="AA28">
        <v>0.97108890000000003</v>
      </c>
      <c r="AB28">
        <v>3.1809999999999998E-3</v>
      </c>
      <c r="AC28">
        <v>2.5222454999999999</v>
      </c>
      <c r="AD28">
        <v>1.7466672000000001</v>
      </c>
      <c r="AE28">
        <v>0.17226739999999999</v>
      </c>
      <c r="AF28">
        <v>0.44403320000000002</v>
      </c>
      <c r="AG28">
        <v>5.6144199999999998E-2</v>
      </c>
      <c r="AH28">
        <v>14.452814200000001</v>
      </c>
      <c r="AI28">
        <v>1.2695432</v>
      </c>
      <c r="AJ28">
        <v>198.25590209999999</v>
      </c>
      <c r="AK28">
        <v>1.4419478999999999</v>
      </c>
      <c r="AL28">
        <v>319.05265989999998</v>
      </c>
      <c r="AM28">
        <v>2.5799999999999998E-4</v>
      </c>
      <c r="AN28">
        <v>10.6667498</v>
      </c>
      <c r="AO28">
        <v>1.1148376</v>
      </c>
      <c r="AP28">
        <v>35.929263300000002</v>
      </c>
      <c r="AQ28">
        <v>0.69709189999999999</v>
      </c>
      <c r="AR28">
        <v>88.2953172</v>
      </c>
      <c r="AS28">
        <v>7.9095054999999999</v>
      </c>
      <c r="AT28">
        <v>80.232668000000004</v>
      </c>
      <c r="AU28">
        <v>1.189975</v>
      </c>
      <c r="AV28" s="40">
        <f>(5.2/nov_2021_out_good[[#This Row],[a]]+2*COS(nov_2021_out_good[[#This Row],[incl]]*3.1415/180)*((nov_2021_out_good[[#This Row],[a]]/5.2*(1-nov_2021_out_good[[#This Row],[e]]^2)^0.5)))</f>
        <v>3.5599856367002789</v>
      </c>
      <c r="AW28" s="33"/>
      <c r="AX28" s="33"/>
      <c r="AY28" s="33"/>
      <c r="AZ28" s="33"/>
      <c r="BA28" s="33"/>
    </row>
    <row r="29" spans="1:53" s="9" customFormat="1">
      <c r="A29" s="19">
        <v>37891.540995370371</v>
      </c>
      <c r="B29" t="s">
        <v>84</v>
      </c>
      <c r="C29" t="s">
        <v>1048</v>
      </c>
      <c r="D29">
        <v>26</v>
      </c>
      <c r="E29">
        <v>18.2</v>
      </c>
      <c r="F29">
        <v>-1</v>
      </c>
      <c r="G29">
        <v>-5.4</v>
      </c>
      <c r="H29">
        <v>-17.3</v>
      </c>
      <c r="I29" s="37">
        <v>2150000000000</v>
      </c>
      <c r="J29">
        <v>4.5999999999999996</v>
      </c>
      <c r="K29"/>
      <c r="L29" s="9">
        <f>nov_2021_out_good[[#This Row],[Calculated Total Impact Energy(kt)]]*4180000000000*2/(nov_2021_out_good[[#This Row],[Vel(km/s)]]*1000)^2</f>
        <v>116097.08972346334</v>
      </c>
      <c r="M29" s="9">
        <f>2*(nov_2021_out_good[[#This Row],[Mass (kg)]]/4/1500)^0.3333</f>
        <v>5.3687988681482395</v>
      </c>
      <c r="N29" t="s">
        <v>492</v>
      </c>
      <c r="O29" t="s">
        <v>493</v>
      </c>
      <c r="P29">
        <v>21</v>
      </c>
      <c r="Q29">
        <v>86.6</v>
      </c>
      <c r="R29">
        <v>18.150757559999999</v>
      </c>
      <c r="S29">
        <v>51.546446119999999</v>
      </c>
      <c r="T29">
        <v>357.26606070000003</v>
      </c>
      <c r="U29">
        <v>-14.19790721</v>
      </c>
      <c r="V29">
        <v>0.67798541000000001</v>
      </c>
      <c r="W29">
        <v>11.28759348</v>
      </c>
      <c r="X29"/>
      <c r="Y29"/>
      <c r="Z29">
        <v>1</v>
      </c>
      <c r="AA29">
        <v>0.99709110000000001</v>
      </c>
      <c r="AB29">
        <v>6.4140999999999998E-3</v>
      </c>
      <c r="AC29">
        <v>1.0766150000000001</v>
      </c>
      <c r="AD29">
        <v>1.036853</v>
      </c>
      <c r="AE29">
        <v>4.2227500000000001E-2</v>
      </c>
      <c r="AF29">
        <v>3.8348699999999999E-2</v>
      </c>
      <c r="AG29">
        <v>3.5195999999999998E-2</v>
      </c>
      <c r="AH29">
        <v>27.662798500000001</v>
      </c>
      <c r="AI29">
        <v>1.9983694999999999</v>
      </c>
      <c r="AJ29">
        <v>210.96024850000001</v>
      </c>
      <c r="AK29">
        <v>29.807866099999998</v>
      </c>
      <c r="AL29">
        <v>183.96696900000001</v>
      </c>
      <c r="AM29">
        <v>1.17E-5</v>
      </c>
      <c r="AN29">
        <v>14.342478399999999</v>
      </c>
      <c r="AO29">
        <v>1.149934</v>
      </c>
      <c r="AP29">
        <v>30.2402418</v>
      </c>
      <c r="AQ29">
        <v>0.57614480000000001</v>
      </c>
      <c r="AR29">
        <v>267.59291459999997</v>
      </c>
      <c r="AS29">
        <v>5.6281489000000002</v>
      </c>
      <c r="AT29">
        <v>78.392261500000004</v>
      </c>
      <c r="AU29">
        <v>1.3721998</v>
      </c>
      <c r="AV29" s="40">
        <f>(5.2/nov_2021_out_good[[#This Row],[a]]+2*COS(nov_2021_out_good[[#This Row],[incl]]*3.1415/180)*((nov_2021_out_good[[#This Row],[a]]/5.2*(1-nov_2021_out_good[[#This Row],[e]]^2)^0.5)))</f>
        <v>5.3681246215982972</v>
      </c>
      <c r="AW29" s="33"/>
      <c r="AX29" s="33"/>
      <c r="AY29" s="33"/>
      <c r="AZ29" s="33"/>
      <c r="BA29" s="33"/>
    </row>
    <row r="30" spans="1:53" s="9" customFormat="1">
      <c r="A30" s="19">
        <v>38962.184895833336</v>
      </c>
      <c r="B30" t="s">
        <v>246</v>
      </c>
      <c r="C30" t="s">
        <v>454</v>
      </c>
      <c r="D30">
        <v>44.1</v>
      </c>
      <c r="E30">
        <v>14.2</v>
      </c>
      <c r="F30">
        <v>10</v>
      </c>
      <c r="G30">
        <v>-9.9</v>
      </c>
      <c r="H30">
        <v>1.5</v>
      </c>
      <c r="I30" s="37">
        <v>1230000000000</v>
      </c>
      <c r="J30">
        <v>2.8</v>
      </c>
      <c r="K30"/>
      <c r="L30" s="9">
        <f>nov_2021_out_good[[#This Row],[Calculated Total Impact Energy(kt)]]*4180000000000*2/(nov_2021_out_good[[#This Row],[Vel(km/s)]]*1000)^2</f>
        <v>116088.07776234874</v>
      </c>
      <c r="M30" s="9">
        <f>2*(nov_2021_out_good[[#This Row],[Mass (kg)]]/4/1500)^0.3333</f>
        <v>5.3686599619381941</v>
      </c>
      <c r="N30" t="s">
        <v>490</v>
      </c>
      <c r="O30" t="s">
        <v>493</v>
      </c>
      <c r="P30">
        <v>-14</v>
      </c>
      <c r="Q30">
        <v>109.1</v>
      </c>
      <c r="R30">
        <v>14.151325030000001</v>
      </c>
      <c r="S30">
        <v>26.945975709999999</v>
      </c>
      <c r="T30">
        <v>75.557760369999997</v>
      </c>
      <c r="U30">
        <v>-1.599346092</v>
      </c>
      <c r="V30">
        <v>-6.2100319219999998</v>
      </c>
      <c r="W30">
        <v>12.61497505</v>
      </c>
      <c r="X30"/>
      <c r="Y30"/>
      <c r="Z30">
        <v>1</v>
      </c>
      <c r="AA30">
        <v>0.93196760000000001</v>
      </c>
      <c r="AB30">
        <v>1.3019299999999999E-2</v>
      </c>
      <c r="AC30">
        <v>2.0998416</v>
      </c>
      <c r="AD30">
        <v>1.5159046</v>
      </c>
      <c r="AE30">
        <v>0.1218631</v>
      </c>
      <c r="AF30">
        <v>0.38520690000000002</v>
      </c>
      <c r="AG30">
        <v>5.7043400000000001E-2</v>
      </c>
      <c r="AH30">
        <v>0.20068759999999999</v>
      </c>
      <c r="AI30">
        <v>0.38069700000000001</v>
      </c>
      <c r="AJ30">
        <v>316.56343120000003</v>
      </c>
      <c r="AK30">
        <v>2.0069002</v>
      </c>
      <c r="AL30">
        <v>339.42854560000001</v>
      </c>
      <c r="AM30">
        <v>0.1213109</v>
      </c>
      <c r="AN30">
        <v>8.4062531000000007</v>
      </c>
      <c r="AO30">
        <v>1.1749235</v>
      </c>
      <c r="AP30">
        <v>34.2515213</v>
      </c>
      <c r="AQ30">
        <v>0.68675929999999996</v>
      </c>
      <c r="AR30">
        <v>187.14785860000001</v>
      </c>
      <c r="AS30">
        <v>1.6384698</v>
      </c>
      <c r="AT30">
        <v>-3.9627626</v>
      </c>
      <c r="AU30">
        <v>1.3048663</v>
      </c>
      <c r="AV30" s="40">
        <f>(5.2/nov_2021_out_good[[#This Row],[a]]+2*COS(nov_2021_out_good[[#This Row],[incl]]*3.1415/180)*((nov_2021_out_good[[#This Row],[a]]/5.2*(1-nov_2021_out_good[[#This Row],[e]]^2)^0.5)))</f>
        <v>3.9683388732024962</v>
      </c>
      <c r="AW30" s="33"/>
      <c r="AX30" s="33"/>
      <c r="AY30" s="33"/>
      <c r="AZ30" s="33"/>
      <c r="BA30" s="33"/>
    </row>
    <row r="31" spans="1:53">
      <c r="A31" s="19">
        <v>44631.890810185185</v>
      </c>
      <c r="B31" t="s">
        <v>1700</v>
      </c>
      <c r="C31" t="s">
        <v>1701</v>
      </c>
      <c r="D31">
        <v>33.299999999999997</v>
      </c>
      <c r="E31">
        <v>17.2</v>
      </c>
      <c r="F31">
        <v>-11.5</v>
      </c>
      <c r="G31">
        <v>-5.3</v>
      </c>
      <c r="H31">
        <v>-11.7</v>
      </c>
      <c r="I31" s="37">
        <v>1851000000000</v>
      </c>
      <c r="J31">
        <v>4</v>
      </c>
      <c r="L31" s="9">
        <f>nov_2021_out_good[[#This Row],[Calculated Total Impact Energy(kt)]]*4180000000000*2/(nov_2021_out_good[[#This Row],[Vel(km/s)]]*1000)^2</f>
        <v>113034.07247160627</v>
      </c>
      <c r="M31" s="9">
        <f>2*(nov_2021_out_good[[#This Row],[Mass (kg)]]/4/1500)^0.3333</f>
        <v>5.3211667488930692</v>
      </c>
      <c r="N31" t="s">
        <v>492</v>
      </c>
      <c r="O31" t="s">
        <v>491</v>
      </c>
      <c r="P31">
        <v>70</v>
      </c>
      <c r="Q31">
        <v>-9.1</v>
      </c>
      <c r="R31">
        <v>17.24035963</v>
      </c>
      <c r="S31">
        <v>32.182769039999997</v>
      </c>
      <c r="T31">
        <v>129.82652899999999</v>
      </c>
      <c r="U31">
        <v>5.8811313690000002</v>
      </c>
      <c r="V31">
        <v>-7.0521109490000002</v>
      </c>
      <c r="W31">
        <v>14.591436699999999</v>
      </c>
      <c r="Z31">
        <v>1</v>
      </c>
      <c r="AA31">
        <v>0.9004664</v>
      </c>
      <c r="AB31">
        <v>6.6509999999999998E-3</v>
      </c>
      <c r="AC31">
        <v>3.5755439999999998</v>
      </c>
      <c r="AD31">
        <v>2.2380051999999999</v>
      </c>
      <c r="AE31">
        <v>0.35491200000000001</v>
      </c>
      <c r="AF31">
        <v>0.59764779999999995</v>
      </c>
      <c r="AG31">
        <v>6.5461599999999995E-2</v>
      </c>
      <c r="AH31">
        <v>9.4009613999999999</v>
      </c>
      <c r="AI31">
        <v>0.88471750000000005</v>
      </c>
      <c r="AJ31">
        <v>221.42587499999999</v>
      </c>
      <c r="AK31">
        <v>1.4042281000000001</v>
      </c>
      <c r="AL31">
        <v>350.9767587</v>
      </c>
      <c r="AM31">
        <v>1.139E-4</v>
      </c>
      <c r="AN31">
        <v>13.0493384</v>
      </c>
      <c r="AO31">
        <v>1.1345946</v>
      </c>
      <c r="AP31">
        <v>37.277131300000001</v>
      </c>
      <c r="AQ31">
        <v>0.84316170000000001</v>
      </c>
      <c r="AR31">
        <v>156.01675209999999</v>
      </c>
      <c r="AS31">
        <v>1.4745326000000001</v>
      </c>
      <c r="AT31">
        <v>38.895038900000003</v>
      </c>
      <c r="AU31">
        <v>1.2754589000000001</v>
      </c>
      <c r="AV31" s="40">
        <f>(5.2/nov_2021_out_good[[#This Row],[a]]+2*COS(nov_2021_out_good[[#This Row],[incl]]*3.1415/180)*((nov_2021_out_good[[#This Row],[a]]/5.2*(1-nov_2021_out_good[[#This Row],[e]]^2)^0.5)))</f>
        <v>3.0043602908666309</v>
      </c>
      <c r="AW31" s="40"/>
      <c r="AX31" s="40"/>
      <c r="AY31" s="40"/>
      <c r="AZ31" s="40"/>
      <c r="BA31" s="40"/>
    </row>
    <row r="32" spans="1:53">
      <c r="A32" s="19">
        <v>43272.05300925926</v>
      </c>
      <c r="B32" t="s">
        <v>276</v>
      </c>
      <c r="C32" t="s">
        <v>674</v>
      </c>
      <c r="D32">
        <v>27.2</v>
      </c>
      <c r="E32">
        <v>14.4</v>
      </c>
      <c r="F32">
        <v>-8.9</v>
      </c>
      <c r="G32">
        <v>-4.3</v>
      </c>
      <c r="H32">
        <v>-10.5</v>
      </c>
      <c r="I32" s="37">
        <v>1224000000000</v>
      </c>
      <c r="J32">
        <v>2.8</v>
      </c>
      <c r="L32" s="9">
        <f>nov_2021_out_good[[#This Row],[Calculated Total Impact Energy(kt)]]*4180000000000*2/(nov_2021_out_good[[#This Row],[Vel(km/s)]]*1000)^2</f>
        <v>112885.8024691358</v>
      </c>
      <c r="M32" s="9">
        <f>2*(nov_2021_out_good[[#This Row],[Mass (kg)]]/4/1500)^0.3333</f>
        <v>5.318839321718964</v>
      </c>
      <c r="N32" t="s">
        <v>492</v>
      </c>
      <c r="O32" t="s">
        <v>493</v>
      </c>
      <c r="P32">
        <v>52.8</v>
      </c>
      <c r="Q32">
        <v>38.1</v>
      </c>
      <c r="R32">
        <v>14.420471559999999</v>
      </c>
      <c r="S32">
        <v>9.9823419789999992</v>
      </c>
      <c r="T32">
        <v>237.4813704</v>
      </c>
      <c r="U32">
        <v>1.3437795619999999</v>
      </c>
      <c r="V32">
        <v>2.107798694</v>
      </c>
      <c r="W32">
        <v>14.202163260000001</v>
      </c>
      <c r="Z32">
        <v>1</v>
      </c>
      <c r="AA32">
        <v>0.66804759999999996</v>
      </c>
      <c r="AB32">
        <v>2.3964699999999999E-2</v>
      </c>
      <c r="AC32">
        <v>1.0261791</v>
      </c>
      <c r="AD32">
        <v>0.84711340000000002</v>
      </c>
      <c r="AE32">
        <v>1.1702600000000001E-2</v>
      </c>
      <c r="AF32">
        <v>0.2113834</v>
      </c>
      <c r="AG32">
        <v>1.7490700000000001E-2</v>
      </c>
      <c r="AH32">
        <v>17.550761000000001</v>
      </c>
      <c r="AI32">
        <v>2.3957989</v>
      </c>
      <c r="AJ32">
        <v>344.43866389999999</v>
      </c>
      <c r="AK32">
        <v>1.8727229999999999</v>
      </c>
      <c r="AL32">
        <v>89.406188900000004</v>
      </c>
      <c r="AM32">
        <v>1.1069999999999999E-3</v>
      </c>
      <c r="AN32">
        <v>9.1920856000000004</v>
      </c>
      <c r="AO32">
        <v>1.1346076</v>
      </c>
      <c r="AP32">
        <v>26.433440399999999</v>
      </c>
      <c r="AQ32">
        <v>0.27365329999999999</v>
      </c>
      <c r="AR32">
        <v>309.53149209999998</v>
      </c>
      <c r="AS32">
        <v>1.7683091</v>
      </c>
      <c r="AT32">
        <v>44.904174500000003</v>
      </c>
      <c r="AU32">
        <v>1.2430862</v>
      </c>
      <c r="AV32" s="40">
        <f>(5.2/nov_2021_out_good[[#This Row],[a]]+2*COS(nov_2021_out_good[[#This Row],[incl]]*3.1415/180)*((nov_2021_out_good[[#This Row],[a]]/5.2*(1-nov_2021_out_good[[#This Row],[e]]^2)^0.5)))</f>
        <v>6.4421209567318636</v>
      </c>
      <c r="AW32" s="33"/>
      <c r="AX32" s="33"/>
      <c r="AY32" s="33"/>
      <c r="AZ32" s="33"/>
      <c r="BA32" s="33"/>
    </row>
    <row r="33" spans="1:53">
      <c r="A33" s="19">
        <v>43606.556655092594</v>
      </c>
      <c r="B33" t="s">
        <v>855</v>
      </c>
      <c r="C33" t="s">
        <v>856</v>
      </c>
      <c r="D33">
        <v>31.5</v>
      </c>
      <c r="E33">
        <v>11.5</v>
      </c>
      <c r="F33">
        <v>4.4000000000000004</v>
      </c>
      <c r="G33">
        <v>-8.5</v>
      </c>
      <c r="H33">
        <v>6.4</v>
      </c>
      <c r="I33" s="37">
        <v>656000000000</v>
      </c>
      <c r="J33">
        <v>1.6</v>
      </c>
      <c r="L33" s="9">
        <f>nov_2021_out_good[[#This Row],[Calculated Total Impact Energy(kt)]]*4180000000000*2/(nov_2021_out_good[[#This Row],[Vel(km/s)]]*1000)^2</f>
        <v>101141.77693761815</v>
      </c>
      <c r="M33" s="9">
        <f>2*(nov_2021_out_good[[#This Row],[Mass (kg)]]/4/1500)^0.3333</f>
        <v>5.1276166139479367</v>
      </c>
      <c r="N33" t="s">
        <v>490</v>
      </c>
      <c r="O33" t="s">
        <v>493</v>
      </c>
      <c r="P33">
        <v>-38.799999999999997</v>
      </c>
      <c r="Q33">
        <v>137.5</v>
      </c>
      <c r="R33">
        <v>11.51390464</v>
      </c>
      <c r="S33">
        <v>16.948657829999998</v>
      </c>
      <c r="T33">
        <v>281.0485276</v>
      </c>
      <c r="U33">
        <v>-0.64323538899999999</v>
      </c>
      <c r="V33">
        <v>3.2942604489999998</v>
      </c>
      <c r="W33">
        <v>11.01381389</v>
      </c>
      <c r="Z33">
        <v>1</v>
      </c>
      <c r="AA33">
        <v>0.99986739999999996</v>
      </c>
      <c r="AB33">
        <v>1.2298399999999999E-2</v>
      </c>
      <c r="AC33">
        <v>1.3481654000000001</v>
      </c>
      <c r="AD33">
        <v>1.1740164</v>
      </c>
      <c r="AE33">
        <v>0.12612519999999999</v>
      </c>
      <c r="AF33">
        <v>0.1483361</v>
      </c>
      <c r="AG33">
        <v>0.1018749</v>
      </c>
      <c r="AH33">
        <v>2.4984183999999998</v>
      </c>
      <c r="AI33">
        <v>1.5039480999999999</v>
      </c>
      <c r="AJ33">
        <v>24.987023099999998</v>
      </c>
      <c r="AK33">
        <v>5.3319163999999999</v>
      </c>
      <c r="AL33">
        <v>239.90159249999999</v>
      </c>
      <c r="AM33">
        <v>3.1935400000000003E-2</v>
      </c>
      <c r="AN33">
        <v>3.2559575999999999</v>
      </c>
      <c r="AO33">
        <v>2.0556066</v>
      </c>
      <c r="AP33">
        <v>31.583087299999999</v>
      </c>
      <c r="AQ33">
        <v>1.2851785</v>
      </c>
      <c r="AR33">
        <v>182.96030450000001</v>
      </c>
      <c r="AS33">
        <v>4.1388553999999997</v>
      </c>
      <c r="AT33">
        <v>-28.6600337</v>
      </c>
      <c r="AU33">
        <v>2.3390833</v>
      </c>
      <c r="AV33" s="40">
        <f>(5.2/nov_2021_out_good[[#This Row],[a]]+2*COS(nov_2021_out_good[[#This Row],[incl]]*3.1415/180)*((nov_2021_out_good[[#This Row],[a]]/5.2*(1-nov_2021_out_good[[#This Row],[e]]^2)^0.5)))</f>
        <v>4.8753645382769752</v>
      </c>
      <c r="AW33" s="33"/>
      <c r="AX33" s="33"/>
      <c r="AY33" s="33"/>
      <c r="AZ33" s="33"/>
      <c r="BA33" s="33"/>
    </row>
    <row r="34" spans="1:53">
      <c r="A34" s="19">
        <v>41385.266111111108</v>
      </c>
      <c r="B34" t="s">
        <v>92</v>
      </c>
      <c r="C34" t="s">
        <v>93</v>
      </c>
      <c r="D34">
        <v>40.700000000000003</v>
      </c>
      <c r="E34">
        <v>14.9</v>
      </c>
      <c r="F34">
        <v>5</v>
      </c>
      <c r="G34">
        <v>14</v>
      </c>
      <c r="H34">
        <v>1</v>
      </c>
      <c r="I34" s="37">
        <v>1066000000000</v>
      </c>
      <c r="J34">
        <v>2.5</v>
      </c>
      <c r="L34" s="9">
        <f>nov_2021_out_good[[#This Row],[Calculated Total Impact Energy(kt)]]*4180000000000*2/(nov_2021_out_good[[#This Row],[Vel(km/s)]]*1000)^2</f>
        <v>94139.903607945584</v>
      </c>
      <c r="M34" s="9">
        <f>2*(nov_2021_out_good[[#This Row],[Mass (kg)]]/4/1500)^0.3333</f>
        <v>5.0064625811423165</v>
      </c>
      <c r="N34" t="s">
        <v>490</v>
      </c>
      <c r="O34" t="s">
        <v>491</v>
      </c>
      <c r="P34">
        <v>-28.1</v>
      </c>
      <c r="Q34">
        <v>-64.599999999999994</v>
      </c>
      <c r="R34">
        <v>14.89966443</v>
      </c>
      <c r="S34">
        <v>49.203165910000003</v>
      </c>
      <c r="T34">
        <v>291.12102290000001</v>
      </c>
      <c r="U34">
        <v>-4.0644485919999997</v>
      </c>
      <c r="V34">
        <v>10.52176833</v>
      </c>
      <c r="W34">
        <v>9.7351244880000003</v>
      </c>
      <c r="Z34">
        <v>1</v>
      </c>
      <c r="AA34">
        <v>0.90680470000000002</v>
      </c>
      <c r="AB34">
        <v>1.5536100000000001E-2</v>
      </c>
      <c r="AC34">
        <v>2.5289923999999999</v>
      </c>
      <c r="AD34">
        <v>1.7178986000000001</v>
      </c>
      <c r="AE34">
        <v>0.12914990000000001</v>
      </c>
      <c r="AF34">
        <v>0.47214299999999998</v>
      </c>
      <c r="AG34">
        <v>4.7395600000000003E-2</v>
      </c>
      <c r="AH34">
        <v>1.2496700000000001</v>
      </c>
      <c r="AI34">
        <v>0.3370262</v>
      </c>
      <c r="AJ34">
        <v>225.8870446</v>
      </c>
      <c r="AK34">
        <v>2.5170037999999999</v>
      </c>
      <c r="AL34">
        <v>31.178159900000001</v>
      </c>
      <c r="AM34">
        <v>1.2872099999999999E-2</v>
      </c>
      <c r="AN34">
        <v>10.323887300000001</v>
      </c>
      <c r="AO34">
        <v>1.0964545000000001</v>
      </c>
      <c r="AP34">
        <v>35.342676900000001</v>
      </c>
      <c r="AQ34">
        <v>0.54923140000000004</v>
      </c>
      <c r="AR34">
        <v>185.8123985</v>
      </c>
      <c r="AS34">
        <v>1.6871940000000001</v>
      </c>
      <c r="AT34">
        <v>2.0092558999999999</v>
      </c>
      <c r="AU34">
        <v>1.4026711999999999</v>
      </c>
      <c r="AV34" s="40">
        <f>(5.2/nov_2021_out_good[[#This Row],[a]]+2*COS(nov_2021_out_good[[#This Row],[incl]]*3.1415/180)*((nov_2021_out_good[[#This Row],[a]]/5.2*(1-nov_2021_out_good[[#This Row],[e]]^2)^0.5)))</f>
        <v>3.6092636679665393</v>
      </c>
      <c r="AW34" s="33"/>
      <c r="AX34" s="33"/>
      <c r="AY34" s="33"/>
      <c r="AZ34" s="33"/>
      <c r="BA34" s="33"/>
    </row>
    <row r="35" spans="1:53">
      <c r="A35" s="19">
        <v>43209.569189814814</v>
      </c>
      <c r="B35" t="s">
        <v>688</v>
      </c>
      <c r="C35" t="s">
        <v>689</v>
      </c>
      <c r="D35">
        <v>31.5</v>
      </c>
      <c r="E35">
        <v>10.9</v>
      </c>
      <c r="F35">
        <v>-5.9</v>
      </c>
      <c r="G35">
        <v>-9.1</v>
      </c>
      <c r="H35">
        <v>1.4</v>
      </c>
      <c r="I35" s="37">
        <v>512000000000</v>
      </c>
      <c r="J35">
        <v>1.3</v>
      </c>
      <c r="L35" s="9">
        <f>nov_2021_out_good[[#This Row],[Calculated Total Impact Energy(kt)]]*4180000000000*2/(nov_2021_out_good[[#This Row],[Vel(km/s)]]*1000)^2</f>
        <v>91473.781668209747</v>
      </c>
      <c r="M35" s="9">
        <f>2*(nov_2021_out_good[[#This Row],[Mass (kg)]]/4/1500)^0.3333</f>
        <v>4.95875158133956</v>
      </c>
      <c r="N35" t="s">
        <v>490</v>
      </c>
      <c r="O35" t="s">
        <v>493</v>
      </c>
      <c r="P35">
        <v>-22.2</v>
      </c>
      <c r="Q35">
        <v>72.599999999999994</v>
      </c>
      <c r="R35">
        <v>10.93526406</v>
      </c>
      <c r="S35">
        <v>21.095447759999999</v>
      </c>
      <c r="T35">
        <v>312.35037410000001</v>
      </c>
      <c r="U35">
        <v>-2.6514343899999999</v>
      </c>
      <c r="V35">
        <v>2.9087467280000001</v>
      </c>
      <c r="W35">
        <v>10.202406</v>
      </c>
      <c r="Z35">
        <v>1</v>
      </c>
      <c r="AA35" t="s">
        <v>1566</v>
      </c>
      <c r="AB35" t="s">
        <v>1566</v>
      </c>
      <c r="AC35" t="s">
        <v>1566</v>
      </c>
      <c r="AD35" t="s">
        <v>1566</v>
      </c>
      <c r="AE35" t="s">
        <v>1566</v>
      </c>
      <c r="AF35" t="s">
        <v>1566</v>
      </c>
      <c r="AG35" t="s">
        <v>1566</v>
      </c>
      <c r="AH35">
        <v>1833.462951</v>
      </c>
      <c r="AI35">
        <v>0</v>
      </c>
      <c r="AJ35" t="s">
        <v>1566</v>
      </c>
      <c r="AK35" t="s">
        <v>1566</v>
      </c>
      <c r="AL35">
        <v>29.2040784</v>
      </c>
      <c r="AM35">
        <v>0</v>
      </c>
      <c r="AN35" t="s">
        <v>1566</v>
      </c>
      <c r="AO35" t="s">
        <v>1566</v>
      </c>
      <c r="AP35" t="s">
        <v>1566</v>
      </c>
      <c r="AQ35" t="s">
        <v>1566</v>
      </c>
      <c r="AR35" t="s">
        <v>1566</v>
      </c>
      <c r="AS35" t="s">
        <v>1566</v>
      </c>
      <c r="AT35" t="s">
        <v>1566</v>
      </c>
      <c r="AU35" t="s">
        <v>1566</v>
      </c>
      <c r="AV35" s="40" t="e">
        <f>(5.2/nov_2021_out_good[[#This Row],[a]]+2*COS(nov_2021_out_good[[#This Row],[incl]]*3.1415/180)*((nov_2021_out_good[[#This Row],[a]]/5.2*(1-nov_2021_out_good[[#This Row],[e]]^2)^0.5)))</f>
        <v>#VALUE!</v>
      </c>
      <c r="AW35" s="33"/>
      <c r="AX35" s="33"/>
      <c r="AY35" s="33"/>
      <c r="AZ35" s="33"/>
      <c r="BA35" s="33"/>
    </row>
    <row r="36" spans="1:53">
      <c r="A36" s="19">
        <v>38143.857060185182</v>
      </c>
      <c r="B36" t="s">
        <v>1024</v>
      </c>
      <c r="C36" t="s">
        <v>880</v>
      </c>
      <c r="D36">
        <v>43</v>
      </c>
      <c r="E36">
        <v>19.5</v>
      </c>
      <c r="F36">
        <v>9.4</v>
      </c>
      <c r="G36">
        <v>17</v>
      </c>
      <c r="H36">
        <v>-1.5</v>
      </c>
      <c r="I36" s="37">
        <v>1810000000000</v>
      </c>
      <c r="J36">
        <v>3.9</v>
      </c>
      <c r="L36" s="9">
        <f>nov_2021_out_good[[#This Row],[Calculated Total Impact Energy(kt)]]*4180000000000*2/(nov_2021_out_good[[#This Row],[Vel(km/s)]]*1000)^2</f>
        <v>85743.58974358975</v>
      </c>
      <c r="M36" s="9">
        <f>2*(nov_2021_out_good[[#This Row],[Mass (kg)]]/4/1500)^0.3333</f>
        <v>4.8529777232792943</v>
      </c>
      <c r="N36" t="s">
        <v>492</v>
      </c>
      <c r="O36" t="s">
        <v>491</v>
      </c>
      <c r="P36">
        <v>1.3</v>
      </c>
      <c r="Q36">
        <v>-174.4</v>
      </c>
      <c r="R36">
        <v>19.48358283</v>
      </c>
      <c r="S36">
        <v>55.46566559</v>
      </c>
      <c r="T36">
        <v>85.534226739999994</v>
      </c>
      <c r="U36">
        <v>-1.249734559</v>
      </c>
      <c r="V36">
        <v>-16.001586540000002</v>
      </c>
      <c r="W36">
        <v>11.04524294</v>
      </c>
      <c r="Z36">
        <v>1</v>
      </c>
      <c r="AA36">
        <v>0.79683199999999998</v>
      </c>
      <c r="AB36">
        <v>1.85992E-2</v>
      </c>
      <c r="AC36">
        <v>3.3115497</v>
      </c>
      <c r="AD36">
        <v>2.0541908000000002</v>
      </c>
      <c r="AE36">
        <v>0.21673680000000001</v>
      </c>
      <c r="AF36">
        <v>0.61209449999999999</v>
      </c>
      <c r="AG36">
        <v>4.7201E-2</v>
      </c>
      <c r="AH36">
        <v>8.6366425000000007</v>
      </c>
      <c r="AI36">
        <v>0.80913080000000004</v>
      </c>
      <c r="AJ36">
        <v>295.74908160000001</v>
      </c>
      <c r="AK36">
        <v>2.1309817999999998</v>
      </c>
      <c r="AL36">
        <v>255.43412280000001</v>
      </c>
      <c r="AM36">
        <v>3.6299999999999999E-4</v>
      </c>
      <c r="AN36">
        <v>15.514216599999999</v>
      </c>
      <c r="AO36">
        <v>1.1994108999999999</v>
      </c>
      <c r="AP36">
        <v>36.284632899999998</v>
      </c>
      <c r="AQ36">
        <v>0.62789019999999995</v>
      </c>
      <c r="AR36">
        <v>89.4640378</v>
      </c>
      <c r="AS36">
        <v>1.3956633000000001</v>
      </c>
      <c r="AT36">
        <v>4.6541229</v>
      </c>
      <c r="AU36">
        <v>1.092719</v>
      </c>
      <c r="AV36" s="40">
        <f>(5.2/nov_2021_out_good[[#This Row],[a]]+2*COS(nov_2021_out_good[[#This Row],[incl]]*3.1415/180)*((nov_2021_out_good[[#This Row],[a]]/5.2*(1-nov_2021_out_good[[#This Row],[e]]^2)^0.5)))</f>
        <v>3.1491040843033229</v>
      </c>
      <c r="AW36" s="33"/>
      <c r="AX36" s="33"/>
      <c r="AY36" s="33"/>
      <c r="AZ36" s="33"/>
      <c r="BA36" s="33"/>
    </row>
    <row r="37" spans="1:53">
      <c r="A37" s="19">
        <v>43514.417164351849</v>
      </c>
      <c r="B37" t="s">
        <v>873</v>
      </c>
      <c r="C37" t="s">
        <v>874</v>
      </c>
      <c r="D37">
        <v>26</v>
      </c>
      <c r="E37">
        <v>20.8</v>
      </c>
      <c r="F37">
        <v>-16.600000000000001</v>
      </c>
      <c r="G37">
        <v>-12.6</v>
      </c>
      <c r="H37">
        <v>0.6</v>
      </c>
      <c r="I37" s="37">
        <v>1958000000000</v>
      </c>
      <c r="J37">
        <v>4.2</v>
      </c>
      <c r="L37" s="9">
        <f>nov_2021_out_good[[#This Row],[Calculated Total Impact Energy(kt)]]*4180000000000*2/(nov_2021_out_good[[#This Row],[Vel(km/s)]]*1000)^2</f>
        <v>81157.544378698221</v>
      </c>
      <c r="M37" s="9">
        <f>2*(nov_2021_out_good[[#This Row],[Mass (kg)]]/4/1500)^0.3333</f>
        <v>4.7648749296163757</v>
      </c>
      <c r="N37" t="s">
        <v>490</v>
      </c>
      <c r="O37" t="s">
        <v>493</v>
      </c>
      <c r="P37">
        <v>-15.5</v>
      </c>
      <c r="Q37">
        <v>25.3</v>
      </c>
      <c r="R37">
        <v>20.848980789999999</v>
      </c>
      <c r="S37">
        <v>18.154119380000001</v>
      </c>
      <c r="T37">
        <v>41.416651600000002</v>
      </c>
      <c r="U37">
        <v>-4.8714748080000003</v>
      </c>
      <c r="V37">
        <v>-4.2972995940000001</v>
      </c>
      <c r="W37">
        <v>19.811157189999999</v>
      </c>
      <c r="Z37">
        <v>1</v>
      </c>
      <c r="AA37">
        <v>0.69957820000000004</v>
      </c>
      <c r="AB37">
        <v>1.7589299999999999E-2</v>
      </c>
      <c r="AC37">
        <v>3.3571342999999998</v>
      </c>
      <c r="AD37">
        <v>2.0283562000000002</v>
      </c>
      <c r="AE37">
        <v>0.25235540000000001</v>
      </c>
      <c r="AF37">
        <v>0.65510089999999999</v>
      </c>
      <c r="AG37">
        <v>4.8438099999999998E-2</v>
      </c>
      <c r="AH37">
        <v>4.9576684999999996</v>
      </c>
      <c r="AI37">
        <v>0.64696030000000004</v>
      </c>
      <c r="AJ37">
        <v>105.20041999999999</v>
      </c>
      <c r="AK37">
        <v>1.9342214</v>
      </c>
      <c r="AL37">
        <v>329.18059590000001</v>
      </c>
      <c r="AM37">
        <v>1.6636999999999999E-3</v>
      </c>
      <c r="AN37">
        <v>17.508106600000001</v>
      </c>
      <c r="AO37">
        <v>1.2362021999999999</v>
      </c>
      <c r="AP37">
        <v>36.850583800000003</v>
      </c>
      <c r="AQ37">
        <v>0.73830370000000001</v>
      </c>
      <c r="AR37">
        <v>334.82713209999997</v>
      </c>
      <c r="AS37">
        <v>1.0970241999999999</v>
      </c>
      <c r="AT37">
        <v>-0.56351289999999998</v>
      </c>
      <c r="AU37">
        <v>1.0993453</v>
      </c>
      <c r="AV37" s="40">
        <f>(5.2/nov_2021_out_good[[#This Row],[a]]+2*COS(nov_2021_out_good[[#This Row],[incl]]*3.1415/180)*((nov_2021_out_good[[#This Row],[a]]/5.2*(1-nov_2021_out_good[[#This Row],[e]]^2)^0.5)))</f>
        <v>3.1508730660159219</v>
      </c>
      <c r="AW37" s="33"/>
      <c r="AX37" s="33"/>
      <c r="AY37" s="33"/>
      <c r="AZ37" s="33"/>
      <c r="BA37" s="33"/>
    </row>
    <row r="38" spans="1:53">
      <c r="A38" s="19">
        <v>41971.491180555553</v>
      </c>
      <c r="B38" t="s">
        <v>32</v>
      </c>
      <c r="C38" t="s">
        <v>33</v>
      </c>
      <c r="D38">
        <v>26.1</v>
      </c>
      <c r="E38">
        <v>13.4</v>
      </c>
      <c r="F38">
        <v>0.4</v>
      </c>
      <c r="G38">
        <v>-1.4</v>
      </c>
      <c r="H38">
        <v>13.3</v>
      </c>
      <c r="I38" s="37">
        <v>700000000000</v>
      </c>
      <c r="J38">
        <v>1.7</v>
      </c>
      <c r="L38" s="9">
        <f>nov_2021_out_good[[#This Row],[Calculated Total Impact Energy(kt)]]*4180000000000*2/(nov_2021_out_good[[#This Row],[Vel(km/s)]]*1000)^2</f>
        <v>79149.030964580088</v>
      </c>
      <c r="M38" s="9">
        <f>2*(nov_2021_out_good[[#This Row],[Mass (kg)]]/4/1500)^0.3333</f>
        <v>4.7252425176903357</v>
      </c>
      <c r="N38" t="s">
        <v>490</v>
      </c>
      <c r="O38" t="s">
        <v>491</v>
      </c>
      <c r="P38">
        <v>-45.8</v>
      </c>
      <c r="Q38">
        <v>-172.7</v>
      </c>
      <c r="R38">
        <v>13.37946187</v>
      </c>
      <c r="S38">
        <v>43.609512930000001</v>
      </c>
      <c r="T38">
        <v>188.9738921</v>
      </c>
      <c r="U38">
        <v>9.1153875610000004</v>
      </c>
      <c r="V38">
        <v>1.4394780629999999</v>
      </c>
      <c r="W38">
        <v>9.6874977429999998</v>
      </c>
      <c r="Z38">
        <v>1</v>
      </c>
      <c r="AA38">
        <v>0.95770109999999997</v>
      </c>
      <c r="AB38">
        <v>2.9001000000000001E-3</v>
      </c>
      <c r="AC38">
        <v>1.6238237</v>
      </c>
      <c r="AD38">
        <v>1.2907624</v>
      </c>
      <c r="AE38">
        <v>7.5731300000000001E-2</v>
      </c>
      <c r="AF38">
        <v>0.2580346</v>
      </c>
      <c r="AG38">
        <v>4.4204E-2</v>
      </c>
      <c r="AH38">
        <v>10.1510775</v>
      </c>
      <c r="AI38">
        <v>1.8190671</v>
      </c>
      <c r="AJ38">
        <v>328.99153050000001</v>
      </c>
      <c r="AK38">
        <v>2.2375421000000002</v>
      </c>
      <c r="AL38">
        <v>65.966026400000004</v>
      </c>
      <c r="AM38">
        <v>1.8304E-3</v>
      </c>
      <c r="AN38">
        <v>7.4409849000000001</v>
      </c>
      <c r="AO38">
        <v>1.2064391999999999</v>
      </c>
      <c r="AP38">
        <v>33.332575499999997</v>
      </c>
      <c r="AQ38">
        <v>0.60488140000000001</v>
      </c>
      <c r="AR38">
        <v>288.4395313</v>
      </c>
      <c r="AS38">
        <v>6.4964683000000001</v>
      </c>
      <c r="AT38">
        <v>-74.653274499999995</v>
      </c>
      <c r="AU38">
        <v>2.4064844999999999</v>
      </c>
      <c r="AV38" s="40">
        <f>(5.2/nov_2021_out_good[[#This Row],[a]]+2*COS(nov_2021_out_good[[#This Row],[incl]]*3.1415/180)*((nov_2021_out_good[[#This Row],[a]]/5.2*(1-nov_2021_out_good[[#This Row],[e]]^2)^0.5)))</f>
        <v>4.5007544844953999</v>
      </c>
      <c r="AW38" s="33"/>
      <c r="AX38" s="33"/>
      <c r="AY38" s="33"/>
      <c r="AZ38" s="33"/>
      <c r="BA38" s="33"/>
    </row>
    <row r="39" spans="1:53">
      <c r="A39" s="19">
        <v>42254.0703587963</v>
      </c>
      <c r="B39" t="s">
        <v>351</v>
      </c>
      <c r="C39" t="s">
        <v>392</v>
      </c>
      <c r="D39">
        <v>29.3</v>
      </c>
      <c r="E39">
        <v>21</v>
      </c>
      <c r="F39">
        <v>16.8</v>
      </c>
      <c r="G39">
        <v>-12</v>
      </c>
      <c r="H39">
        <v>-3.8</v>
      </c>
      <c r="I39" s="37">
        <v>1798000000000</v>
      </c>
      <c r="J39">
        <v>3.9</v>
      </c>
      <c r="L39" s="9">
        <f>nov_2021_out_good[[#This Row],[Calculated Total Impact Energy(kt)]]*4180000000000*2/(nov_2021_out_good[[#This Row],[Vel(km/s)]]*1000)^2</f>
        <v>73931.972789115651</v>
      </c>
      <c r="M39" s="9">
        <f>2*(nov_2021_out_good[[#This Row],[Mass (kg)]]/4/1500)^0.3333</f>
        <v>4.6190640864250856</v>
      </c>
      <c r="N39" t="s">
        <v>492</v>
      </c>
      <c r="O39" t="s">
        <v>493</v>
      </c>
      <c r="P39">
        <v>14.5</v>
      </c>
      <c r="Q39">
        <v>98.9</v>
      </c>
      <c r="R39">
        <v>20.992379570000001</v>
      </c>
      <c r="S39">
        <v>44.605593030000001</v>
      </c>
      <c r="T39">
        <v>89.767552550000005</v>
      </c>
      <c r="U39">
        <v>-5.9804986999999997E-2</v>
      </c>
      <c r="V39">
        <v>-14.74120111</v>
      </c>
      <c r="W39">
        <v>14.94568209</v>
      </c>
      <c r="Z39">
        <v>1</v>
      </c>
      <c r="AA39">
        <v>0.55092459999999999</v>
      </c>
      <c r="AB39">
        <v>2.84078E-2</v>
      </c>
      <c r="AC39">
        <v>1.8656277999999999</v>
      </c>
      <c r="AD39">
        <v>1.2082762</v>
      </c>
      <c r="AE39">
        <v>5.1565899999999998E-2</v>
      </c>
      <c r="AF39">
        <v>0.54404079999999999</v>
      </c>
      <c r="AG39">
        <v>3.5966100000000001E-2</v>
      </c>
      <c r="AH39">
        <v>0.55010420000000004</v>
      </c>
      <c r="AI39">
        <v>0.69486530000000002</v>
      </c>
      <c r="AJ39">
        <v>73.295716600000006</v>
      </c>
      <c r="AK39">
        <v>2.5281243999999998</v>
      </c>
      <c r="AL39">
        <v>163.96382840000001</v>
      </c>
      <c r="AM39">
        <v>5.0983599999999997E-2</v>
      </c>
      <c r="AN39">
        <v>17.4092953</v>
      </c>
      <c r="AO39">
        <v>1.2466436000000001</v>
      </c>
      <c r="AP39">
        <v>32.033634200000002</v>
      </c>
      <c r="AQ39">
        <v>0.48907990000000001</v>
      </c>
      <c r="AR39">
        <v>158.42467819999999</v>
      </c>
      <c r="AS39">
        <v>1.2320863</v>
      </c>
      <c r="AT39">
        <v>9.9812799000000005</v>
      </c>
      <c r="AU39">
        <v>1.0912796</v>
      </c>
      <c r="AV39" s="40">
        <f>(5.2/nov_2021_out_good[[#This Row],[a]]+2*COS(nov_2021_out_good[[#This Row],[incl]]*3.1415/180)*((nov_2021_out_good[[#This Row],[a]]/5.2*(1-nov_2021_out_good[[#This Row],[e]]^2)^0.5)))</f>
        <v>4.6935625372334142</v>
      </c>
      <c r="AW39" s="33"/>
      <c r="AX39" s="33"/>
      <c r="AY39" s="33"/>
      <c r="AZ39" s="33"/>
      <c r="BA39" s="33"/>
    </row>
    <row r="40" spans="1:53">
      <c r="A40" s="19">
        <v>42506.423391203702</v>
      </c>
      <c r="B40" t="s">
        <v>45</v>
      </c>
      <c r="C40" t="s">
        <v>625</v>
      </c>
      <c r="D40">
        <v>41.7</v>
      </c>
      <c r="E40">
        <v>12.2</v>
      </c>
      <c r="F40">
        <v>-6.7</v>
      </c>
      <c r="G40">
        <v>-3.3</v>
      </c>
      <c r="H40">
        <v>-9.6</v>
      </c>
      <c r="I40" s="37">
        <v>519000000000</v>
      </c>
      <c r="J40">
        <v>1.3</v>
      </c>
      <c r="L40" s="9">
        <f>nov_2021_out_good[[#This Row],[Calculated Total Impact Energy(kt)]]*4180000000000*2/(nov_2021_out_good[[#This Row],[Vel(km/s)]]*1000)^2</f>
        <v>73018.005912389141</v>
      </c>
      <c r="M40" s="9">
        <f>2*(nov_2021_out_good[[#This Row],[Mass (kg)]]/4/1500)^0.3333</f>
        <v>4.5999529796148053</v>
      </c>
      <c r="N40" t="s">
        <v>492</v>
      </c>
      <c r="O40" t="s">
        <v>493</v>
      </c>
      <c r="P40">
        <v>3.2</v>
      </c>
      <c r="Q40">
        <v>6.6</v>
      </c>
      <c r="R40">
        <v>12.163058830000001</v>
      </c>
      <c r="S40">
        <v>51.571439779999999</v>
      </c>
      <c r="T40">
        <v>15.26121738</v>
      </c>
      <c r="U40">
        <v>-9.1923331820000005</v>
      </c>
      <c r="V40">
        <v>-2.5080512179999999</v>
      </c>
      <c r="W40">
        <v>7.5598075209999998</v>
      </c>
      <c r="Z40">
        <v>1</v>
      </c>
      <c r="AA40">
        <v>0.97213130000000003</v>
      </c>
      <c r="AB40">
        <v>2.0924600000000002E-2</v>
      </c>
      <c r="AC40">
        <v>1.3075486999999999</v>
      </c>
      <c r="AD40">
        <v>1.13984</v>
      </c>
      <c r="AE40">
        <v>4.5305499999999999E-2</v>
      </c>
      <c r="AF40">
        <v>0.1471335</v>
      </c>
      <c r="AG40">
        <v>5.1570600000000001E-2</v>
      </c>
      <c r="AH40">
        <v>6.5854388999999998</v>
      </c>
      <c r="AI40">
        <v>1.8248492999999999</v>
      </c>
      <c r="AJ40">
        <v>134.30839789999999</v>
      </c>
      <c r="AK40">
        <v>5.9474947</v>
      </c>
      <c r="AL40">
        <v>55.764979400000001</v>
      </c>
      <c r="AM40">
        <v>4.5569E-3</v>
      </c>
      <c r="AN40">
        <v>4.6549445</v>
      </c>
      <c r="AO40">
        <v>1.5779053999999999</v>
      </c>
      <c r="AP40">
        <v>31.2458217</v>
      </c>
      <c r="AQ40">
        <v>0.49502699999999999</v>
      </c>
      <c r="AR40">
        <v>78.465903499999996</v>
      </c>
      <c r="AS40">
        <v>16.259672500000001</v>
      </c>
      <c r="AT40">
        <v>73.267229</v>
      </c>
      <c r="AU40">
        <v>4.3767006000000004</v>
      </c>
      <c r="AV40" s="40">
        <f>(5.2/nov_2021_out_good[[#This Row],[a]]+2*COS(nov_2021_out_good[[#This Row],[incl]]*3.1415/180)*((nov_2021_out_good[[#This Row],[a]]/5.2*(1-nov_2021_out_good[[#This Row],[e]]^2)^0.5)))</f>
        <v>4.9928115935431858</v>
      </c>
      <c r="AW40" s="33"/>
      <c r="AX40" s="33"/>
      <c r="AY40" s="33"/>
      <c r="AZ40" s="33"/>
      <c r="BA40" s="33"/>
    </row>
    <row r="41" spans="1:53">
      <c r="A41" s="19">
        <v>42906.570509259262</v>
      </c>
      <c r="B41" t="s">
        <v>572</v>
      </c>
      <c r="C41" t="s">
        <v>573</v>
      </c>
      <c r="D41">
        <v>33.299999999999997</v>
      </c>
      <c r="E41">
        <v>13.6</v>
      </c>
      <c r="F41">
        <v>8.6999999999999993</v>
      </c>
      <c r="G41">
        <v>-5.7</v>
      </c>
      <c r="H41">
        <v>8.8000000000000007</v>
      </c>
      <c r="I41" s="37">
        <v>636000000000</v>
      </c>
      <c r="J41">
        <v>1.6</v>
      </c>
      <c r="L41" s="9">
        <f>nov_2021_out_good[[#This Row],[Calculated Total Impact Energy(kt)]]*4180000000000*2/(nov_2021_out_good[[#This Row],[Vel(km/s)]]*1000)^2</f>
        <v>72318.339100346027</v>
      </c>
      <c r="M41" s="9">
        <f>2*(nov_2021_out_good[[#This Row],[Mass (kg)]]/4/1500)^0.3333</f>
        <v>4.5852148479532371</v>
      </c>
      <c r="N41" t="s">
        <v>490</v>
      </c>
      <c r="O41" t="s">
        <v>493</v>
      </c>
      <c r="P41">
        <v>-54.2</v>
      </c>
      <c r="Q41">
        <v>133</v>
      </c>
      <c r="R41">
        <v>13.624243099999999</v>
      </c>
      <c r="S41">
        <v>16.743014689999999</v>
      </c>
      <c r="T41">
        <v>39.101295550000003</v>
      </c>
      <c r="U41">
        <v>-3.0458217510000001</v>
      </c>
      <c r="V41">
        <v>-2.4753865519999998</v>
      </c>
      <c r="W41">
        <v>13.04666361</v>
      </c>
      <c r="Z41">
        <v>1</v>
      </c>
      <c r="AA41">
        <v>0.84208150000000004</v>
      </c>
      <c r="AB41">
        <v>1.9694199999999999E-2</v>
      </c>
      <c r="AC41">
        <v>1.4262760000000001</v>
      </c>
      <c r="AD41">
        <v>1.1341787999999999</v>
      </c>
      <c r="AE41">
        <v>4.2597799999999998E-2</v>
      </c>
      <c r="AF41">
        <v>0.25754070000000001</v>
      </c>
      <c r="AG41">
        <v>4.2258700000000003E-2</v>
      </c>
      <c r="AH41">
        <v>3.3626635</v>
      </c>
      <c r="AI41">
        <v>0.75158590000000003</v>
      </c>
      <c r="AJ41">
        <v>80.643634899999995</v>
      </c>
      <c r="AK41">
        <v>2.8689708999999999</v>
      </c>
      <c r="AL41">
        <v>269.13997130000001</v>
      </c>
      <c r="AM41">
        <v>8.6844000000000001E-3</v>
      </c>
      <c r="AN41">
        <v>7.7289155999999997</v>
      </c>
      <c r="AO41">
        <v>1.1967436</v>
      </c>
      <c r="AP41">
        <v>31.044272500000002</v>
      </c>
      <c r="AQ41">
        <v>0.47315000000000002</v>
      </c>
      <c r="AR41">
        <v>261.66440249999999</v>
      </c>
      <c r="AS41">
        <v>1.6409237999999999</v>
      </c>
      <c r="AT41">
        <v>-36.47081</v>
      </c>
      <c r="AU41">
        <v>1.4591026</v>
      </c>
      <c r="AV41" s="40">
        <f>(5.2/nov_2021_out_good[[#This Row],[a]]+2*COS(nov_2021_out_good[[#This Row],[incl]]*3.1415/180)*((nov_2021_out_good[[#This Row],[a]]/5.2*(1-nov_2021_out_good[[#This Row],[e]]^2)^0.5)))</f>
        <v>5.0055970541944284</v>
      </c>
      <c r="AW41" s="33"/>
      <c r="AX41" s="33"/>
      <c r="AY41" s="33"/>
      <c r="AZ41" s="33"/>
      <c r="BA41" s="33"/>
    </row>
    <row r="42" spans="1:53">
      <c r="A42" s="19">
        <v>44382.157222222224</v>
      </c>
      <c r="B42" t="s">
        <v>717</v>
      </c>
      <c r="C42" t="s">
        <v>718</v>
      </c>
      <c r="D42">
        <v>43.4</v>
      </c>
      <c r="E42">
        <v>15.7</v>
      </c>
      <c r="F42">
        <v>0.7</v>
      </c>
      <c r="G42">
        <v>15.7</v>
      </c>
      <c r="H42">
        <v>-0.5</v>
      </c>
      <c r="I42" s="37">
        <v>740000000000</v>
      </c>
      <c r="J42">
        <v>1.8</v>
      </c>
      <c r="L42" s="9">
        <f>nov_2021_out_good[[#This Row],[Calculated Total Impact Energy(kt)]]*4180000000000*2/(nov_2021_out_good[[#This Row],[Vel(km/s)]]*1000)^2</f>
        <v>61049.129782141266</v>
      </c>
      <c r="M42" s="9">
        <f>2*(nov_2021_out_good[[#This Row],[Mass (kg)]]/4/1500)^0.3333</f>
        <v>4.3335035216918971</v>
      </c>
      <c r="N42" t="s">
        <v>492</v>
      </c>
      <c r="O42" t="s">
        <v>491</v>
      </c>
      <c r="P42">
        <v>44.3</v>
      </c>
      <c r="Q42">
        <v>-164.2</v>
      </c>
      <c r="R42">
        <v>15.723549220000001</v>
      </c>
      <c r="S42">
        <v>75.673651079999999</v>
      </c>
      <c r="T42">
        <v>101.7337218</v>
      </c>
      <c r="U42">
        <v>3.0981586390000002</v>
      </c>
      <c r="V42">
        <v>-14.916226330000001</v>
      </c>
      <c r="W42">
        <v>3.8907075529999999</v>
      </c>
      <c r="Z42">
        <v>1</v>
      </c>
      <c r="AA42">
        <v>0.90116030000000003</v>
      </c>
      <c r="AB42">
        <v>5.5678000000000004E-3</v>
      </c>
      <c r="AC42">
        <v>2.5318482000000002</v>
      </c>
      <c r="AD42">
        <v>1.7165041999999999</v>
      </c>
      <c r="AE42">
        <v>0.22915659999999999</v>
      </c>
      <c r="AF42">
        <v>0.4750026</v>
      </c>
      <c r="AG42">
        <v>6.9936999999999999E-2</v>
      </c>
      <c r="AH42">
        <v>4.1804192999999996</v>
      </c>
      <c r="AI42">
        <v>0.88917639999999998</v>
      </c>
      <c r="AJ42">
        <v>229.64450919999999</v>
      </c>
      <c r="AK42">
        <v>2.9603111000000002</v>
      </c>
      <c r="AL42">
        <v>103.103122</v>
      </c>
      <c r="AM42">
        <v>7.7878000000000001E-3</v>
      </c>
      <c r="AN42">
        <v>10.6287445</v>
      </c>
      <c r="AO42">
        <v>1.1394945000000001</v>
      </c>
      <c r="AP42">
        <v>35.046318599999999</v>
      </c>
      <c r="AQ42">
        <v>0.9843634</v>
      </c>
      <c r="AR42">
        <v>258.13028400000002</v>
      </c>
      <c r="AS42">
        <v>2.0888084</v>
      </c>
      <c r="AT42">
        <v>-9.5511230999999999</v>
      </c>
      <c r="AU42">
        <v>2.0407601999999998</v>
      </c>
      <c r="AV42" s="40">
        <f>(5.2/nov_2021_out_good[[#This Row],[a]]+2*COS(nov_2021_out_good[[#This Row],[incl]]*3.1415/180)*((nov_2021_out_good[[#This Row],[a]]/5.2*(1-nov_2021_out_good[[#This Row],[e]]^2)^0.5)))</f>
        <v>3.6088276834175232</v>
      </c>
      <c r="AW42" s="33"/>
      <c r="AX42" s="33"/>
      <c r="AY42" s="33"/>
      <c r="AZ42" s="33"/>
      <c r="BA42" s="33"/>
    </row>
    <row r="43" spans="1:53">
      <c r="A43" s="19">
        <v>42470.623530092591</v>
      </c>
      <c r="B43" t="s">
        <v>489</v>
      </c>
      <c r="C43" t="s">
        <v>631</v>
      </c>
      <c r="D43">
        <v>35.200000000000003</v>
      </c>
      <c r="E43">
        <v>15.1</v>
      </c>
      <c r="F43">
        <v>4.7</v>
      </c>
      <c r="G43">
        <v>-12.9</v>
      </c>
      <c r="H43">
        <v>-6.4</v>
      </c>
      <c r="I43" s="37">
        <v>655000000000</v>
      </c>
      <c r="J43">
        <v>1.6</v>
      </c>
      <c r="L43" s="9">
        <f>nov_2021_out_good[[#This Row],[Calculated Total Impact Energy(kt)]]*4180000000000*2/(nov_2021_out_good[[#This Row],[Vel(km/s)]]*1000)^2</f>
        <v>58664.093680101752</v>
      </c>
      <c r="M43" s="9">
        <f>2*(nov_2021_out_good[[#This Row],[Mass (kg)]]/4/1500)^0.3333</f>
        <v>4.2763248939969447</v>
      </c>
      <c r="N43" t="s">
        <v>492</v>
      </c>
      <c r="O43" t="s">
        <v>493</v>
      </c>
      <c r="P43">
        <v>22</v>
      </c>
      <c r="Q43">
        <v>149</v>
      </c>
      <c r="R43">
        <v>15.147937150000001</v>
      </c>
      <c r="S43">
        <v>35.754241729999997</v>
      </c>
      <c r="T43">
        <v>282.63393980000001</v>
      </c>
      <c r="U43">
        <v>-1.9359213159999999</v>
      </c>
      <c r="V43">
        <v>8.6367792259999998</v>
      </c>
      <c r="W43">
        <v>12.293016440000001</v>
      </c>
      <c r="Z43">
        <v>1</v>
      </c>
      <c r="AA43">
        <v>0.95939470000000004</v>
      </c>
      <c r="AB43">
        <v>6.5335999999999997E-3</v>
      </c>
      <c r="AC43">
        <v>4.0574377000000004</v>
      </c>
      <c r="AD43">
        <v>2.5084162000000001</v>
      </c>
      <c r="AE43">
        <v>0.4233846</v>
      </c>
      <c r="AF43">
        <v>0.61752969999999996</v>
      </c>
      <c r="AG43">
        <v>6.6766500000000006E-2</v>
      </c>
      <c r="AH43">
        <v>4.4954732000000002</v>
      </c>
      <c r="AI43">
        <v>0.61989669999999997</v>
      </c>
      <c r="AJ43">
        <v>207.3099521</v>
      </c>
      <c r="AK43">
        <v>1.4224638000000001</v>
      </c>
      <c r="AL43">
        <v>20.958870399999999</v>
      </c>
      <c r="AM43">
        <v>1.668E-3</v>
      </c>
      <c r="AN43">
        <v>10.620253099999999</v>
      </c>
      <c r="AO43">
        <v>1.0982999</v>
      </c>
      <c r="AP43">
        <v>37.642051500000001</v>
      </c>
      <c r="AQ43">
        <v>0.79289739999999997</v>
      </c>
      <c r="AR43">
        <v>164.3556495</v>
      </c>
      <c r="AS43">
        <v>1.686938</v>
      </c>
      <c r="AT43">
        <v>23.8827143</v>
      </c>
      <c r="AU43">
        <v>1.1429292</v>
      </c>
      <c r="AV43" s="40">
        <f>(5.2/nov_2021_out_good[[#This Row],[a]]+2*COS(nov_2021_out_good[[#This Row],[incl]]*3.1415/180)*((nov_2021_out_good[[#This Row],[a]]/5.2*(1-nov_2021_out_good[[#This Row],[e]]^2)^0.5)))</f>
        <v>2.8295285873598344</v>
      </c>
      <c r="AW43" s="33"/>
      <c r="AX43" s="33"/>
      <c r="AY43" s="33"/>
      <c r="AZ43" s="33"/>
      <c r="BA43" s="33"/>
    </row>
    <row r="44" spans="1:53">
      <c r="A44" s="19">
        <v>43368.59065972222</v>
      </c>
      <c r="B44" t="s">
        <v>655</v>
      </c>
      <c r="C44" t="s">
        <v>656</v>
      </c>
      <c r="D44">
        <v>33</v>
      </c>
      <c r="E44">
        <v>16.5</v>
      </c>
      <c r="F44">
        <v>-16.2</v>
      </c>
      <c r="G44">
        <v>2.8</v>
      </c>
      <c r="H44">
        <v>0.6</v>
      </c>
      <c r="I44" s="37">
        <v>806000000000</v>
      </c>
      <c r="J44">
        <v>1.9</v>
      </c>
      <c r="L44" s="9">
        <f>nov_2021_out_good[[#This Row],[Calculated Total Impact Energy(kt)]]*4180000000000*2/(nov_2021_out_good[[#This Row],[Vel(km/s)]]*1000)^2</f>
        <v>58343.434343434346</v>
      </c>
      <c r="M44" s="9">
        <f>2*(nov_2021_out_good[[#This Row],[Mass (kg)]]/4/1500)^0.3333</f>
        <v>4.2685199364301782</v>
      </c>
      <c r="N44" t="s">
        <v>490</v>
      </c>
      <c r="O44" t="s">
        <v>493</v>
      </c>
      <c r="P44">
        <v>-23.5</v>
      </c>
      <c r="Q44">
        <v>56.8</v>
      </c>
      <c r="R44">
        <v>16.451139779999998</v>
      </c>
      <c r="S44">
        <v>67.764167220000004</v>
      </c>
      <c r="T44">
        <v>277.7468015</v>
      </c>
      <c r="U44">
        <v>-2.0526320550000001</v>
      </c>
      <c r="V44">
        <v>15.0887589</v>
      </c>
      <c r="W44">
        <v>6.2254362409999997</v>
      </c>
      <c r="Z44">
        <v>1</v>
      </c>
      <c r="AA44">
        <v>0.80686089999999999</v>
      </c>
      <c r="AB44">
        <v>8.8342999999999998E-3</v>
      </c>
      <c r="AC44">
        <v>2.1984591</v>
      </c>
      <c r="AD44">
        <v>1.5026600000000001</v>
      </c>
      <c r="AE44">
        <v>0.15306910000000001</v>
      </c>
      <c r="AF44">
        <v>0.46304489999999998</v>
      </c>
      <c r="AG44">
        <v>5.5956100000000002E-2</v>
      </c>
      <c r="AH44">
        <v>3.4424747</v>
      </c>
      <c r="AI44">
        <v>0.45921109999999998</v>
      </c>
      <c r="AJ44">
        <v>112.4976432</v>
      </c>
      <c r="AK44">
        <v>3.1771962999999999</v>
      </c>
      <c r="AL44">
        <v>182.2008046</v>
      </c>
      <c r="AM44">
        <v>6.8999999999999997E-4</v>
      </c>
      <c r="AN44">
        <v>12.624170599999999</v>
      </c>
      <c r="AO44">
        <v>1.0976389</v>
      </c>
      <c r="AP44">
        <v>34.334801800000001</v>
      </c>
      <c r="AQ44">
        <v>0.87576430000000005</v>
      </c>
      <c r="AR44">
        <v>196.20324650000001</v>
      </c>
      <c r="AS44">
        <v>1.7468412</v>
      </c>
      <c r="AT44">
        <v>2.6561316000000001</v>
      </c>
      <c r="AU44">
        <v>1.2126551999999999</v>
      </c>
      <c r="AV44" s="40">
        <f>(5.2/nov_2021_out_good[[#This Row],[a]]+2*COS(nov_2021_out_good[[#This Row],[incl]]*3.1415/180)*((nov_2021_out_good[[#This Row],[a]]/5.2*(1-nov_2021_out_good[[#This Row],[e]]^2)^0.5)))</f>
        <v>3.9718595339585794</v>
      </c>
      <c r="AW44" s="33"/>
      <c r="AX44" s="33"/>
      <c r="AY44" s="33"/>
      <c r="AZ44" s="33"/>
      <c r="BA44" s="33"/>
    </row>
    <row r="45" spans="1:53">
      <c r="A45" s="19">
        <v>41767.821261574078</v>
      </c>
      <c r="B45" t="s">
        <v>58</v>
      </c>
      <c r="C45" t="s">
        <v>59</v>
      </c>
      <c r="D45">
        <v>35.4</v>
      </c>
      <c r="E45">
        <v>19</v>
      </c>
      <c r="F45">
        <v>-2</v>
      </c>
      <c r="G45">
        <v>-16.100000000000001</v>
      </c>
      <c r="H45">
        <v>9.9</v>
      </c>
      <c r="I45" s="37">
        <v>1050000000000</v>
      </c>
      <c r="J45">
        <v>2.4</v>
      </c>
      <c r="L45" s="9">
        <f>nov_2021_out_good[[#This Row],[Calculated Total Impact Energy(kt)]]*4180000000000*2/(nov_2021_out_good[[#This Row],[Vel(km/s)]]*1000)^2</f>
        <v>55578.947368421053</v>
      </c>
      <c r="M45" s="9">
        <f>2*(nov_2021_out_good[[#This Row],[Mass (kg)]]/4/1500)^0.3333</f>
        <v>4.2000145280799162</v>
      </c>
      <c r="N45" t="s">
        <v>490</v>
      </c>
      <c r="O45" t="s">
        <v>493</v>
      </c>
      <c r="P45">
        <v>-36.9</v>
      </c>
      <c r="Q45">
        <v>87.3</v>
      </c>
      <c r="R45">
        <v>19.005788590000002</v>
      </c>
      <c r="S45">
        <v>6.5921715220000001</v>
      </c>
      <c r="T45">
        <v>325.38748020000003</v>
      </c>
      <c r="U45">
        <v>-1.795723521</v>
      </c>
      <c r="V45">
        <v>1.239365893</v>
      </c>
      <c r="W45">
        <v>18.880131070000001</v>
      </c>
      <c r="Z45">
        <v>1</v>
      </c>
      <c r="AA45">
        <v>0.4699238</v>
      </c>
      <c r="AB45">
        <v>2.6777200000000001E-2</v>
      </c>
      <c r="AC45">
        <v>1.4003551999999999</v>
      </c>
      <c r="AD45">
        <v>0.93513950000000001</v>
      </c>
      <c r="AE45">
        <v>2.0468099999999999E-2</v>
      </c>
      <c r="AF45">
        <v>0.4974827</v>
      </c>
      <c r="AG45">
        <v>3.24674E-2</v>
      </c>
      <c r="AH45">
        <v>5.8747204999999996</v>
      </c>
      <c r="AI45">
        <v>0.88397250000000005</v>
      </c>
      <c r="AJ45">
        <v>127.51145529999999</v>
      </c>
      <c r="AK45">
        <v>1.9577734</v>
      </c>
      <c r="AL45">
        <v>227.92282270000001</v>
      </c>
      <c r="AM45">
        <v>2.2301000000000001E-3</v>
      </c>
      <c r="AN45">
        <v>15.422727999999999</v>
      </c>
      <c r="AO45">
        <v>1.1728688</v>
      </c>
      <c r="AP45">
        <v>28.445354500000001</v>
      </c>
      <c r="AQ45">
        <v>0.36497980000000002</v>
      </c>
      <c r="AR45">
        <v>242.9293625</v>
      </c>
      <c r="AS45">
        <v>1.2866953999999999</v>
      </c>
      <c r="AT45">
        <v>-30.721354399999999</v>
      </c>
      <c r="AU45">
        <v>1.1054284999999999</v>
      </c>
      <c r="AV45" s="40">
        <f>(5.2/nov_2021_out_good[[#This Row],[a]]+2*COS(nov_2021_out_good[[#This Row],[incl]]*3.1415/180)*((nov_2021_out_good[[#This Row],[a]]/5.2*(1-nov_2021_out_good[[#This Row],[e]]^2)^0.5)))</f>
        <v>5.8710326662443251</v>
      </c>
      <c r="AW45" s="33"/>
      <c r="AX45" s="33"/>
      <c r="AY45" s="33"/>
      <c r="AZ45" s="33"/>
      <c r="BA45" s="33"/>
    </row>
    <row r="46" spans="1:53">
      <c r="A46" s="19">
        <v>43084.551817129628</v>
      </c>
      <c r="B46" t="s">
        <v>549</v>
      </c>
      <c r="C46" t="s">
        <v>550</v>
      </c>
      <c r="D46">
        <v>20</v>
      </c>
      <c r="E46">
        <v>31.4</v>
      </c>
      <c r="F46">
        <v>27.8</v>
      </c>
      <c r="G46">
        <v>-4.7</v>
      </c>
      <c r="H46">
        <v>-13.9</v>
      </c>
      <c r="I46" s="37">
        <v>3114000000000</v>
      </c>
      <c r="J46">
        <v>6.4</v>
      </c>
      <c r="L46" s="9">
        <f>nov_2021_out_good[[#This Row],[Calculated Total Impact Energy(kt)]]*4180000000000*2/(nov_2021_out_good[[#This Row],[Vel(km/s)]]*1000)^2</f>
        <v>54265.893139681124</v>
      </c>
      <c r="M46" s="9">
        <f>2*(nov_2021_out_good[[#This Row],[Mass (kg)]]/4/1500)^0.3333</f>
        <v>4.1666787534941463</v>
      </c>
      <c r="N46" t="s">
        <v>492</v>
      </c>
      <c r="O46" t="s">
        <v>493</v>
      </c>
      <c r="P46">
        <v>60.2</v>
      </c>
      <c r="Q46">
        <v>170</v>
      </c>
      <c r="R46">
        <v>31.43469421</v>
      </c>
      <c r="S46">
        <v>33.957659739999997</v>
      </c>
      <c r="T46">
        <v>179.35121079999999</v>
      </c>
      <c r="U46">
        <v>17.55766929</v>
      </c>
      <c r="V46">
        <v>-0.198822902</v>
      </c>
      <c r="W46">
        <v>26.073525239999999</v>
      </c>
      <c r="Z46">
        <v>1</v>
      </c>
      <c r="AA46">
        <v>0.3858258</v>
      </c>
      <c r="AB46">
        <v>2.12479E-2</v>
      </c>
      <c r="AC46">
        <v>5.7434338</v>
      </c>
      <c r="AD46">
        <v>3.0646298000000001</v>
      </c>
      <c r="AE46">
        <v>0.94774709999999995</v>
      </c>
      <c r="AF46">
        <v>0.87410359999999998</v>
      </c>
      <c r="AG46">
        <v>4.2725199999999998E-2</v>
      </c>
      <c r="AH46">
        <v>1.8963022</v>
      </c>
      <c r="AI46">
        <v>1.2138055000000001</v>
      </c>
      <c r="AJ46">
        <v>287.7414139</v>
      </c>
      <c r="AK46">
        <v>2.2483704000000002</v>
      </c>
      <c r="AL46">
        <v>263.44261710000001</v>
      </c>
      <c r="AM46">
        <v>4.42431E-2</v>
      </c>
      <c r="AN46">
        <v>29.380465999999998</v>
      </c>
      <c r="AO46">
        <v>1.6816148</v>
      </c>
      <c r="AP46">
        <v>38.899436399999999</v>
      </c>
      <c r="AQ46">
        <v>1.1506573</v>
      </c>
      <c r="AR46">
        <v>92.674594499999998</v>
      </c>
      <c r="AS46">
        <v>1.1379493000000001</v>
      </c>
      <c r="AT46">
        <v>25.0752503</v>
      </c>
      <c r="AU46">
        <v>1.0445088</v>
      </c>
      <c r="AV46" s="40">
        <f>(5.2/nov_2021_out_good[[#This Row],[a]]+2*COS(nov_2021_out_good[[#This Row],[incl]]*3.1415/180)*((nov_2021_out_good[[#This Row],[a]]/5.2*(1-nov_2021_out_good[[#This Row],[e]]^2)^0.5)))</f>
        <v>2.2690086561615379</v>
      </c>
      <c r="AW46" s="33"/>
      <c r="AX46" s="33"/>
      <c r="AY46" s="33"/>
      <c r="AZ46" s="33"/>
      <c r="BA46" s="33"/>
    </row>
    <row r="47" spans="1:53">
      <c r="A47" s="19">
        <v>40193.804097222222</v>
      </c>
      <c r="B47" t="s">
        <v>292</v>
      </c>
      <c r="C47" t="s">
        <v>293</v>
      </c>
      <c r="D47">
        <v>25</v>
      </c>
      <c r="E47">
        <v>14</v>
      </c>
      <c r="F47">
        <v>-9.1</v>
      </c>
      <c r="G47">
        <v>6</v>
      </c>
      <c r="H47">
        <v>8.8000000000000007</v>
      </c>
      <c r="I47" s="37">
        <v>492000000000</v>
      </c>
      <c r="J47">
        <v>1.2</v>
      </c>
      <c r="L47" s="9">
        <f>nov_2021_out_good[[#This Row],[Calculated Total Impact Energy(kt)]]*4180000000000*2/(nov_2021_out_good[[#This Row],[Vel(km/s)]]*1000)^2</f>
        <v>51183.673469387752</v>
      </c>
      <c r="M47" s="9">
        <f>2*(nov_2021_out_good[[#This Row],[Mass (kg)]]/4/1500)^0.3333</f>
        <v>4.0862571820152125</v>
      </c>
      <c r="N47" t="s">
        <v>490</v>
      </c>
      <c r="O47" t="s">
        <v>493</v>
      </c>
      <c r="P47">
        <v>-8.3000000000000007</v>
      </c>
      <c r="Q47">
        <v>27</v>
      </c>
      <c r="R47">
        <v>14.00892573</v>
      </c>
      <c r="S47">
        <v>61.900996550000002</v>
      </c>
      <c r="T47">
        <v>230.07764460000001</v>
      </c>
      <c r="U47">
        <v>7.9305819230000001</v>
      </c>
      <c r="V47">
        <v>9.4773526930000003</v>
      </c>
      <c r="W47">
        <v>6.598155523</v>
      </c>
      <c r="Z47">
        <v>1</v>
      </c>
      <c r="AA47">
        <v>0.9369961</v>
      </c>
      <c r="AB47">
        <v>3.0612E-3</v>
      </c>
      <c r="AC47">
        <v>2.4819710000000001</v>
      </c>
      <c r="AD47">
        <v>1.7094836</v>
      </c>
      <c r="AE47">
        <v>0.22644439999999999</v>
      </c>
      <c r="AF47">
        <v>0.45188349999999999</v>
      </c>
      <c r="AG47">
        <v>7.2006700000000007E-2</v>
      </c>
      <c r="AH47">
        <v>7.6762796</v>
      </c>
      <c r="AI47">
        <v>1.0523245000000001</v>
      </c>
      <c r="AJ47">
        <v>327.92096279999998</v>
      </c>
      <c r="AK47">
        <v>2.3866244000000001</v>
      </c>
      <c r="AL47">
        <v>115.4061808</v>
      </c>
      <c r="AM47">
        <v>1.2153999999999999E-3</v>
      </c>
      <c r="AN47">
        <v>8.9845991999999999</v>
      </c>
      <c r="AO47">
        <v>1.1169083</v>
      </c>
      <c r="AP47">
        <v>35.842382299999997</v>
      </c>
      <c r="AQ47">
        <v>0.95893720000000005</v>
      </c>
      <c r="AR47">
        <v>349.55480540000002</v>
      </c>
      <c r="AS47">
        <v>3.5577038000000001</v>
      </c>
      <c r="AT47">
        <v>-39.274824700000003</v>
      </c>
      <c r="AU47">
        <v>1.0805125</v>
      </c>
      <c r="AV47" s="40">
        <f>(5.2/nov_2021_out_good[[#This Row],[a]]+2*COS(nov_2021_out_good[[#This Row],[incl]]*3.1415/180)*((nov_2021_out_good[[#This Row],[a]]/5.2*(1-nov_2021_out_good[[#This Row],[e]]^2)^0.5)))</f>
        <v>3.6231333773527346</v>
      </c>
      <c r="AW47" s="33"/>
      <c r="AX47" s="33"/>
      <c r="AY47" s="33"/>
      <c r="AZ47" s="33"/>
      <c r="BA47" s="33"/>
    </row>
    <row r="48" spans="1:53">
      <c r="A48" s="19">
        <v>40284.193657407406</v>
      </c>
      <c r="B48" t="s">
        <v>274</v>
      </c>
      <c r="C48" t="s">
        <v>275</v>
      </c>
      <c r="D48">
        <v>22.2</v>
      </c>
      <c r="E48">
        <v>18.8</v>
      </c>
      <c r="F48">
        <v>12.4</v>
      </c>
      <c r="G48">
        <v>-13.2</v>
      </c>
      <c r="H48">
        <v>-5.2</v>
      </c>
      <c r="I48" s="37">
        <v>844000000000</v>
      </c>
      <c r="J48">
        <v>2</v>
      </c>
      <c r="L48" s="9">
        <f>nov_2021_out_good[[#This Row],[Calculated Total Impact Energy(kt)]]*4180000000000*2/(nov_2021_out_good[[#This Row],[Vel(km/s)]]*1000)^2</f>
        <v>47306.473517428698</v>
      </c>
      <c r="M48" s="9">
        <f>2*(nov_2021_out_good[[#This Row],[Mass (kg)]]/4/1500)^0.3333</f>
        <v>3.9803678655303125</v>
      </c>
      <c r="N48" t="s">
        <v>492</v>
      </c>
      <c r="O48" t="s">
        <v>491</v>
      </c>
      <c r="P48">
        <v>1.8</v>
      </c>
      <c r="Q48">
        <v>-176.9</v>
      </c>
      <c r="R48">
        <v>18.84250514</v>
      </c>
      <c r="S48">
        <v>51.126580879999999</v>
      </c>
      <c r="T48">
        <v>289.22734439999999</v>
      </c>
      <c r="U48">
        <v>-4.8309329249999999</v>
      </c>
      <c r="V48">
        <v>13.85126133</v>
      </c>
      <c r="W48">
        <v>11.825592869999999</v>
      </c>
      <c r="Z48">
        <v>1</v>
      </c>
      <c r="AA48">
        <v>0.79184080000000001</v>
      </c>
      <c r="AB48">
        <v>9.8192999999999996E-3</v>
      </c>
      <c r="AC48">
        <v>4.1538674999999996</v>
      </c>
      <c r="AD48">
        <v>2.4728541000000002</v>
      </c>
      <c r="AE48">
        <v>0.47446240000000001</v>
      </c>
      <c r="AF48">
        <v>0.67978669999999997</v>
      </c>
      <c r="AG48">
        <v>6.3249E-2</v>
      </c>
      <c r="AH48">
        <v>0.43335410000000002</v>
      </c>
      <c r="AI48">
        <v>0.49816529999999998</v>
      </c>
      <c r="AJ48">
        <v>118.5147182</v>
      </c>
      <c r="AK48">
        <v>1.7715936999999999</v>
      </c>
      <c r="AL48">
        <v>26.045001599999999</v>
      </c>
      <c r="AM48">
        <v>0.1073895</v>
      </c>
      <c r="AN48">
        <v>15.608735100000001</v>
      </c>
      <c r="AO48">
        <v>1.158212</v>
      </c>
      <c r="AP48">
        <v>37.541068699999997</v>
      </c>
      <c r="AQ48">
        <v>0.9167535</v>
      </c>
      <c r="AR48">
        <v>40.118564800000001</v>
      </c>
      <c r="AS48">
        <v>1.3540494999999999</v>
      </c>
      <c r="AT48">
        <v>16.608061899999999</v>
      </c>
      <c r="AU48">
        <v>1.0593142</v>
      </c>
      <c r="AV48" s="40">
        <f>(5.2/nov_2021_out_good[[#This Row],[a]]+2*COS(nov_2021_out_good[[#This Row],[incl]]*3.1415/180)*((nov_2021_out_good[[#This Row],[a]]/5.2*(1-nov_2021_out_good[[#This Row],[e]]^2)^0.5)))</f>
        <v>2.8003578370575286</v>
      </c>
      <c r="AW48" s="33"/>
      <c r="AX48" s="33"/>
      <c r="AY48" s="33"/>
      <c r="AZ48" s="33"/>
      <c r="BA48" s="33"/>
    </row>
    <row r="49" spans="1:53">
      <c r="A49" s="19">
        <v>39728.115104166667</v>
      </c>
      <c r="B49" t="s">
        <v>341</v>
      </c>
      <c r="C49" t="s">
        <v>342</v>
      </c>
      <c r="D49">
        <v>38.9</v>
      </c>
      <c r="E49">
        <v>13.3</v>
      </c>
      <c r="F49">
        <v>-9</v>
      </c>
      <c r="G49">
        <v>9</v>
      </c>
      <c r="H49">
        <v>3.8</v>
      </c>
      <c r="I49" s="37">
        <v>395000000000</v>
      </c>
      <c r="J49">
        <v>1</v>
      </c>
      <c r="L49" s="9">
        <f>nov_2021_out_good[[#This Row],[Calculated Total Impact Energy(kt)]]*4180000000000*2/(nov_2021_out_good[[#This Row],[Vel(km/s)]]*1000)^2</f>
        <v>47261.009667024708</v>
      </c>
      <c r="M49" s="9">
        <f>2*(nov_2021_out_good[[#This Row],[Mass (kg)]]/4/1500)^0.3333</f>
        <v>3.9790924745254954</v>
      </c>
      <c r="N49" t="s">
        <v>492</v>
      </c>
      <c r="O49" t="s">
        <v>493</v>
      </c>
      <c r="P49">
        <v>20.9</v>
      </c>
      <c r="Q49">
        <v>31.4</v>
      </c>
      <c r="R49">
        <v>13.28307193</v>
      </c>
      <c r="S49">
        <v>83.774897609999996</v>
      </c>
      <c r="T49">
        <v>249.53127900000001</v>
      </c>
      <c r="U49">
        <v>4.6176476329999998</v>
      </c>
      <c r="V49">
        <v>12.37104386</v>
      </c>
      <c r="W49">
        <v>1.4403486050000001</v>
      </c>
      <c r="Z49">
        <v>1</v>
      </c>
      <c r="AA49">
        <v>0.94128979999999995</v>
      </c>
      <c r="AB49">
        <v>1.64143E-2</v>
      </c>
      <c r="AC49">
        <v>2.3473663</v>
      </c>
      <c r="AD49">
        <v>1.6443281000000001</v>
      </c>
      <c r="AE49">
        <v>9.7366499999999995E-2</v>
      </c>
      <c r="AF49">
        <v>0.42755349999999998</v>
      </c>
      <c r="AG49">
        <v>4.2936200000000001E-2</v>
      </c>
      <c r="AH49">
        <v>3.8603393000000001</v>
      </c>
      <c r="AI49">
        <v>0.72366050000000004</v>
      </c>
      <c r="AJ49">
        <v>36.304926799999997</v>
      </c>
      <c r="AK49">
        <v>4.1126221000000003</v>
      </c>
      <c r="AL49">
        <v>14.096197500000001</v>
      </c>
      <c r="AM49">
        <v>1.0181999999999999E-3</v>
      </c>
      <c r="AN49">
        <v>7.9482492000000002</v>
      </c>
      <c r="AO49">
        <v>1.1440623000000001</v>
      </c>
      <c r="AP49">
        <v>35.153820899999999</v>
      </c>
      <c r="AQ49">
        <v>0.45437739999999999</v>
      </c>
      <c r="AR49">
        <v>344.79144639999998</v>
      </c>
      <c r="AS49">
        <v>4.8759556000000002</v>
      </c>
      <c r="AT49">
        <v>-24.968950599999999</v>
      </c>
      <c r="AU49">
        <v>1.4107548000000001</v>
      </c>
      <c r="AV49" s="40">
        <f>(5.2/nov_2021_out_good[[#This Row],[a]]+2*COS(nov_2021_out_good[[#This Row],[incl]]*3.1415/180)*((nov_2021_out_good[[#This Row],[a]]/5.2*(1-nov_2021_out_good[[#This Row],[e]]^2)^0.5)))</f>
        <v>3.7328027644321731</v>
      </c>
      <c r="AW49" s="33"/>
      <c r="AX49" s="33"/>
      <c r="AY49" s="33"/>
      <c r="AZ49" s="33"/>
      <c r="BA49" s="33"/>
    </row>
    <row r="50" spans="1:53">
      <c r="A50" s="19">
        <v>38099.181817129633</v>
      </c>
      <c r="B50" t="s">
        <v>1029</v>
      </c>
      <c r="C50" t="s">
        <v>1030</v>
      </c>
      <c r="D50">
        <v>29.6</v>
      </c>
      <c r="E50">
        <v>16.3</v>
      </c>
      <c r="F50">
        <v>8.5</v>
      </c>
      <c r="G50">
        <v>-12.1</v>
      </c>
      <c r="H50">
        <v>-6.8</v>
      </c>
      <c r="I50" s="37">
        <v>624000000000</v>
      </c>
      <c r="J50">
        <v>1.5</v>
      </c>
      <c r="L50" s="9">
        <f>nov_2021_out_good[[#This Row],[Calculated Total Impact Energy(kt)]]*4180000000000*2/(nov_2021_out_good[[#This Row],[Vel(km/s)]]*1000)^2</f>
        <v>47197.86217019835</v>
      </c>
      <c r="M50" s="9">
        <f>2*(nov_2021_out_good[[#This Row],[Mass (kg)]]/4/1500)^0.3333</f>
        <v>3.9773196488737392</v>
      </c>
      <c r="N50" t="s">
        <v>490</v>
      </c>
      <c r="O50" t="s">
        <v>493</v>
      </c>
      <c r="P50">
        <v>-44.3</v>
      </c>
      <c r="Q50">
        <v>83.3</v>
      </c>
      <c r="R50">
        <v>16.275748830000001</v>
      </c>
      <c r="S50">
        <v>78.870135989999994</v>
      </c>
      <c r="T50">
        <v>38.099212039999998</v>
      </c>
      <c r="U50">
        <v>-12.567202569999999</v>
      </c>
      <c r="V50">
        <v>-9.8536664399999996</v>
      </c>
      <c r="W50">
        <v>3.1417633779999998</v>
      </c>
      <c r="Z50">
        <v>1</v>
      </c>
      <c r="AA50">
        <v>0.88138130000000003</v>
      </c>
      <c r="AB50">
        <v>1.7956300000000001E-2</v>
      </c>
      <c r="AC50">
        <v>2.8660378999999998</v>
      </c>
      <c r="AD50">
        <v>1.8737096</v>
      </c>
      <c r="AE50">
        <v>0.15997600000000001</v>
      </c>
      <c r="AF50">
        <v>0.52960620000000003</v>
      </c>
      <c r="AG50">
        <v>4.8234399999999997E-2</v>
      </c>
      <c r="AH50">
        <v>6.3545322999999998</v>
      </c>
      <c r="AI50">
        <v>0.39046380000000003</v>
      </c>
      <c r="AJ50">
        <v>130.0802644</v>
      </c>
      <c r="AK50">
        <v>2.5993767999999999</v>
      </c>
      <c r="AL50">
        <v>32.3318455</v>
      </c>
      <c r="AM50">
        <v>1.9880000000000001E-4</v>
      </c>
      <c r="AN50">
        <v>11.567823000000001</v>
      </c>
      <c r="AO50">
        <v>1.1309203000000001</v>
      </c>
      <c r="AP50">
        <v>35.935827000000003</v>
      </c>
      <c r="AQ50">
        <v>0.56244289999999997</v>
      </c>
      <c r="AR50">
        <v>49.158330300000003</v>
      </c>
      <c r="AS50">
        <v>2.0506201000000002</v>
      </c>
      <c r="AT50">
        <v>38.0899158</v>
      </c>
      <c r="AU50">
        <v>2.1395734000000002</v>
      </c>
      <c r="AV50" s="40">
        <f>(5.2/nov_2021_out_good[[#This Row],[a]]+2*COS(nov_2021_out_good[[#This Row],[incl]]*3.1415/180)*((nov_2021_out_good[[#This Row],[a]]/5.2*(1-nov_2021_out_good[[#This Row],[e]]^2)^0.5)))</f>
        <v>3.3827809413920393</v>
      </c>
      <c r="AW50" s="33"/>
      <c r="AX50" s="33"/>
      <c r="AY50" s="33"/>
      <c r="AZ50" s="33"/>
      <c r="BA50" s="33"/>
    </row>
    <row r="51" spans="1:53">
      <c r="A51" s="19">
        <v>44572.14806712963</v>
      </c>
      <c r="B51" t="s">
        <v>1726</v>
      </c>
      <c r="C51" t="s">
        <v>1727</v>
      </c>
      <c r="D51">
        <v>40.799999999999997</v>
      </c>
      <c r="E51">
        <v>22.8</v>
      </c>
      <c r="F51">
        <v>-2.5</v>
      </c>
      <c r="G51">
        <v>5.3</v>
      </c>
      <c r="H51">
        <v>22</v>
      </c>
      <c r="I51" s="37">
        <v>1264000000000</v>
      </c>
      <c r="J51">
        <v>2.9</v>
      </c>
      <c r="L51" s="9">
        <f>nov_2021_out_good[[#This Row],[Calculated Total Impact Energy(kt)]]*4180000000000*2/(nov_2021_out_good[[#This Row],[Vel(km/s)]]*1000)^2</f>
        <v>46637.426900584796</v>
      </c>
      <c r="M51" s="9">
        <f>2*(nov_2021_out_good[[#This Row],[Mass (kg)]]/4/1500)^0.3333</f>
        <v>3.961516050634081</v>
      </c>
      <c r="N51" t="s">
        <v>490</v>
      </c>
      <c r="O51" t="s">
        <v>491</v>
      </c>
      <c r="P51">
        <v>-58.4</v>
      </c>
      <c r="Q51">
        <v>-160.19999999999999</v>
      </c>
      <c r="R51">
        <v>22.7670815</v>
      </c>
      <c r="S51">
        <v>35.883234899999998</v>
      </c>
      <c r="T51">
        <v>154.0781762</v>
      </c>
      <c r="U51">
        <v>12.00200895</v>
      </c>
      <c r="V51">
        <v>-5.8335128760000003</v>
      </c>
      <c r="W51">
        <v>18.446189539999999</v>
      </c>
      <c r="Z51">
        <v>1</v>
      </c>
      <c r="AA51">
        <v>0.97393580000000002</v>
      </c>
      <c r="AB51">
        <v>3.1998999999999999E-3</v>
      </c>
      <c r="AC51">
        <v>1.7468262999999999</v>
      </c>
      <c r="AD51">
        <v>1.3603810000000001</v>
      </c>
      <c r="AE51">
        <v>0.1068977</v>
      </c>
      <c r="AF51">
        <v>0.28407139999999997</v>
      </c>
      <c r="AG51">
        <v>5.6111899999999999E-2</v>
      </c>
      <c r="AH51">
        <v>35.1259558</v>
      </c>
      <c r="AI51">
        <v>1.8992690000000001</v>
      </c>
      <c r="AJ51">
        <v>342.99841070000002</v>
      </c>
      <c r="AK51">
        <v>3.2179837999999998</v>
      </c>
      <c r="AL51">
        <v>110.5790832</v>
      </c>
      <c r="AM51">
        <v>2.6489999999999999E-4</v>
      </c>
      <c r="AN51">
        <v>19.774815100000001</v>
      </c>
      <c r="AO51">
        <v>1.3070592000000001</v>
      </c>
      <c r="AP51">
        <v>33.941375700000002</v>
      </c>
      <c r="AQ51">
        <v>0.75487289999999996</v>
      </c>
      <c r="AR51">
        <v>108.0895874</v>
      </c>
      <c r="AS51">
        <v>4.0841412000000004</v>
      </c>
      <c r="AT51">
        <v>-74.367524000000003</v>
      </c>
      <c r="AU51">
        <v>1.0833098999999999</v>
      </c>
      <c r="AV51" s="40">
        <f>(5.2/nov_2021_out_good[[#This Row],[a]]+2*COS(nov_2021_out_good[[#This Row],[incl]]*3.1415/180)*((nov_2021_out_good[[#This Row],[a]]/5.2*(1-nov_2021_out_good[[#This Row],[e]]^2)^0.5)))</f>
        <v>4.2327728320272326</v>
      </c>
      <c r="AW51" s="40"/>
      <c r="AX51" s="40"/>
      <c r="AY51" s="40"/>
      <c r="AZ51" s="40"/>
      <c r="BA51" s="40"/>
    </row>
    <row r="52" spans="1:53">
      <c r="A52" s="19">
        <v>43497.761921296296</v>
      </c>
      <c r="B52" t="s">
        <v>875</v>
      </c>
      <c r="C52" t="s">
        <v>876</v>
      </c>
      <c r="D52">
        <v>23.7</v>
      </c>
      <c r="E52">
        <v>16.3</v>
      </c>
      <c r="F52">
        <v>-2.4</v>
      </c>
      <c r="G52">
        <v>13.6</v>
      </c>
      <c r="H52">
        <v>8.6999999999999993</v>
      </c>
      <c r="I52" s="37">
        <v>579000000000</v>
      </c>
      <c r="J52">
        <v>1.4</v>
      </c>
      <c r="L52" s="9">
        <f>nov_2021_out_good[[#This Row],[Calculated Total Impact Energy(kt)]]*4180000000000*2/(nov_2021_out_good[[#This Row],[Vel(km/s)]]*1000)^2</f>
        <v>44051.33802551846</v>
      </c>
      <c r="M52" s="9">
        <f>2*(nov_2021_out_good[[#This Row],[Mass (kg)]]/4/1500)^0.3333</f>
        <v>3.8869034536777942</v>
      </c>
      <c r="N52" t="s">
        <v>492</v>
      </c>
      <c r="O52" t="s">
        <v>491</v>
      </c>
      <c r="P52">
        <v>22.5</v>
      </c>
      <c r="Q52">
        <v>-83.8</v>
      </c>
      <c r="R52">
        <v>16.322070950000001</v>
      </c>
      <c r="S52">
        <v>54.830825310000002</v>
      </c>
      <c r="T52">
        <v>176.0583638</v>
      </c>
      <c r="U52">
        <v>13.31099629</v>
      </c>
      <c r="V52">
        <v>-0.91717107499999995</v>
      </c>
      <c r="W52">
        <v>9.4013921830000005</v>
      </c>
      <c r="Z52">
        <v>1</v>
      </c>
      <c r="AA52">
        <v>0.74884680000000003</v>
      </c>
      <c r="AB52">
        <v>1.8238999999999998E-2</v>
      </c>
      <c r="AC52">
        <v>1.6512249999999999</v>
      </c>
      <c r="AD52">
        <v>1.2000359</v>
      </c>
      <c r="AE52">
        <v>5.69693E-2</v>
      </c>
      <c r="AF52">
        <v>0.37597960000000002</v>
      </c>
      <c r="AG52">
        <v>4.0721E-2</v>
      </c>
      <c r="AH52">
        <v>9.7074113000000004</v>
      </c>
      <c r="AI52">
        <v>0.61996859999999998</v>
      </c>
      <c r="AJ52">
        <v>276.96814569999998</v>
      </c>
      <c r="AK52">
        <v>2.3898522999999998</v>
      </c>
      <c r="AL52">
        <v>132.34355099999999</v>
      </c>
      <c r="AM52">
        <v>6.5470000000000003E-4</v>
      </c>
      <c r="AN52">
        <v>11.883846200000001</v>
      </c>
      <c r="AO52">
        <v>1.1196660000000001</v>
      </c>
      <c r="AP52">
        <v>32.577872300000003</v>
      </c>
      <c r="AQ52">
        <v>0.53862399999999999</v>
      </c>
      <c r="AR52">
        <v>324.24731919999999</v>
      </c>
      <c r="AS52">
        <v>1.4815971999999999</v>
      </c>
      <c r="AT52">
        <v>-41.592793800000003</v>
      </c>
      <c r="AU52">
        <v>1.7430509999999999</v>
      </c>
      <c r="AV52" s="40">
        <f>(5.2/nov_2021_out_good[[#This Row],[a]]+2*COS(nov_2021_out_good[[#This Row],[incl]]*3.1415/180)*((nov_2021_out_good[[#This Row],[a]]/5.2*(1-nov_2021_out_good[[#This Row],[e]]^2)^0.5)))</f>
        <v>4.7547675190155143</v>
      </c>
      <c r="AW52" s="33"/>
      <c r="AX52" s="33"/>
      <c r="AY52" s="33"/>
      <c r="AZ52" s="33"/>
      <c r="BA52" s="33"/>
    </row>
    <row r="53" spans="1:53">
      <c r="A53" s="19">
        <v>38745.148472222223</v>
      </c>
      <c r="B53" t="s">
        <v>210</v>
      </c>
      <c r="C53" t="s">
        <v>477</v>
      </c>
      <c r="D53">
        <v>37</v>
      </c>
      <c r="E53">
        <v>18.7</v>
      </c>
      <c r="F53">
        <v>8.4</v>
      </c>
      <c r="G53">
        <v>-16.399999999999999</v>
      </c>
      <c r="H53">
        <v>3.2</v>
      </c>
      <c r="I53" s="37">
        <v>740000000000</v>
      </c>
      <c r="J53">
        <v>1.8</v>
      </c>
      <c r="L53" s="9">
        <f>nov_2021_out_good[[#This Row],[Calculated Total Impact Energy(kt)]]*4180000000000*2/(nov_2021_out_good[[#This Row],[Vel(km/s)]]*1000)^2</f>
        <v>43032.400125825734</v>
      </c>
      <c r="M53" s="9">
        <f>2*(nov_2021_out_good[[#This Row],[Mass (kg)]]/4/1500)^0.3333</f>
        <v>3.8567034577885875</v>
      </c>
      <c r="N53" t="s">
        <v>490</v>
      </c>
      <c r="O53" t="s">
        <v>493</v>
      </c>
      <c r="P53">
        <v>-51.7</v>
      </c>
      <c r="Q53">
        <v>56.4</v>
      </c>
      <c r="R53">
        <v>18.701871560000001</v>
      </c>
      <c r="S53">
        <v>64.347125770000005</v>
      </c>
      <c r="T53">
        <v>72.431531629999995</v>
      </c>
      <c r="U53">
        <v>-5.0886560559999996</v>
      </c>
      <c r="V53">
        <v>-16.07215983</v>
      </c>
      <c r="W53">
        <v>8.0963731350000003</v>
      </c>
      <c r="Z53">
        <v>1</v>
      </c>
      <c r="AA53">
        <v>0.64607150000000002</v>
      </c>
      <c r="AB53">
        <v>2.9279099999999999E-2</v>
      </c>
      <c r="AC53">
        <v>1.7851442</v>
      </c>
      <c r="AD53">
        <v>1.2156079</v>
      </c>
      <c r="AE53">
        <v>4.1298399999999999E-2</v>
      </c>
      <c r="AF53">
        <v>0.46851979999999999</v>
      </c>
      <c r="AG53">
        <v>3.5137799999999997E-2</v>
      </c>
      <c r="AH53">
        <v>8.0214400999999995</v>
      </c>
      <c r="AI53">
        <v>0.65775740000000005</v>
      </c>
      <c r="AJ53">
        <v>85.516638299999997</v>
      </c>
      <c r="AK53">
        <v>2.9802882999999998</v>
      </c>
      <c r="AL53">
        <v>307.98158819999998</v>
      </c>
      <c r="AM53">
        <v>3.6509999999999998E-4</v>
      </c>
      <c r="AN53">
        <v>14.696524800000001</v>
      </c>
      <c r="AO53">
        <v>1.1741033999999999</v>
      </c>
      <c r="AP53">
        <v>32.737182799999999</v>
      </c>
      <c r="AQ53">
        <v>0.37867000000000001</v>
      </c>
      <c r="AR53">
        <v>302.14757300000002</v>
      </c>
      <c r="AS53">
        <v>1.2700682000000001</v>
      </c>
      <c r="AT53">
        <v>-3.5258693999999999</v>
      </c>
      <c r="AU53">
        <v>1.4068677999999999</v>
      </c>
      <c r="AV53" s="40">
        <f>(5.2/nov_2021_out_good[[#This Row],[a]]+2*COS(nov_2021_out_good[[#This Row],[incl]]*3.1415/180)*((nov_2021_out_good[[#This Row],[a]]/5.2*(1-nov_2021_out_good[[#This Row],[e]]^2)^0.5)))</f>
        <v>4.6867049891212922</v>
      </c>
      <c r="AW53" s="33"/>
      <c r="AX53" s="33"/>
      <c r="AY53" s="33"/>
      <c r="AZ53" s="33"/>
      <c r="BA53" s="33"/>
    </row>
    <row r="54" spans="1:53">
      <c r="A54" s="19">
        <v>41184.693495370368</v>
      </c>
      <c r="B54" t="s">
        <v>115</v>
      </c>
      <c r="C54" t="s">
        <v>116</v>
      </c>
      <c r="D54">
        <v>35</v>
      </c>
      <c r="E54">
        <v>15.4</v>
      </c>
      <c r="F54">
        <v>1.4</v>
      </c>
      <c r="G54">
        <v>15.3</v>
      </c>
      <c r="H54">
        <v>1</v>
      </c>
      <c r="I54" s="37">
        <v>470000000000</v>
      </c>
      <c r="J54">
        <v>1.2</v>
      </c>
      <c r="L54" s="9">
        <f>nov_2021_out_good[[#This Row],[Calculated Total Impact Energy(kt)]]*4180000000000*2/(nov_2021_out_good[[#This Row],[Vel(km/s)]]*1000)^2</f>
        <v>42300.556586270875</v>
      </c>
      <c r="M54" s="9">
        <f>2*(nov_2021_out_good[[#This Row],[Mass (kg)]]/4/1500)^0.3333</f>
        <v>3.8347171254294201</v>
      </c>
      <c r="N54" t="s">
        <v>490</v>
      </c>
      <c r="O54" t="s">
        <v>491</v>
      </c>
      <c r="P54">
        <v>-8.1</v>
      </c>
      <c r="Q54">
        <v>-111.9</v>
      </c>
      <c r="R54">
        <v>15.396428159999999</v>
      </c>
      <c r="S54">
        <v>17.146162390000001</v>
      </c>
      <c r="T54">
        <v>76.186193770000003</v>
      </c>
      <c r="U54">
        <v>-1.0837716049999999</v>
      </c>
      <c r="V54">
        <v>-4.4077423170000003</v>
      </c>
      <c r="W54">
        <v>14.71214623</v>
      </c>
      <c r="Z54">
        <v>1</v>
      </c>
      <c r="AA54">
        <v>0.57063419999999998</v>
      </c>
      <c r="AB54">
        <v>3.5846000000000003E-2</v>
      </c>
      <c r="AC54">
        <v>1.1966546</v>
      </c>
      <c r="AD54">
        <v>0.8836444</v>
      </c>
      <c r="AE54">
        <v>1.1262899999999999E-2</v>
      </c>
      <c r="AF54">
        <v>0.3542264</v>
      </c>
      <c r="AG54">
        <v>3.6341999999999999E-2</v>
      </c>
      <c r="AH54">
        <v>3.0719688000000001</v>
      </c>
      <c r="AI54">
        <v>0.68373499999999998</v>
      </c>
      <c r="AJ54">
        <v>229.98537999999999</v>
      </c>
      <c r="AK54">
        <v>2.0248962000000001</v>
      </c>
      <c r="AL54">
        <v>9.7165639000000006</v>
      </c>
      <c r="AM54">
        <v>1.7374999999999999E-3</v>
      </c>
      <c r="AN54">
        <v>10.4356907</v>
      </c>
      <c r="AO54">
        <v>1.1266080000000001</v>
      </c>
      <c r="AP54">
        <v>27.734142800000001</v>
      </c>
      <c r="AQ54">
        <v>0.23069339999999999</v>
      </c>
      <c r="AR54">
        <v>167.05630629999999</v>
      </c>
      <c r="AS54">
        <v>1.2788545</v>
      </c>
      <c r="AT54">
        <v>-2.8396330000000001</v>
      </c>
      <c r="AU54">
        <v>1.2010524</v>
      </c>
      <c r="AV54" s="40">
        <f>(5.2/nov_2021_out_good[[#This Row],[a]]+2*COS(nov_2021_out_good[[#This Row],[incl]]*3.1415/180)*((nov_2021_out_good[[#This Row],[a]]/5.2*(1-nov_2021_out_good[[#This Row],[e]]^2)^0.5)))</f>
        <v>6.2020898517396539</v>
      </c>
      <c r="AW54" s="33"/>
      <c r="AX54" s="33"/>
      <c r="AY54" s="33"/>
      <c r="AZ54" s="33"/>
      <c r="BA54" s="33"/>
    </row>
    <row r="55" spans="1:53">
      <c r="A55" s="19">
        <v>40048.887025462966</v>
      </c>
      <c r="B55" t="s">
        <v>312</v>
      </c>
      <c r="C55" t="s">
        <v>313</v>
      </c>
      <c r="D55">
        <v>34</v>
      </c>
      <c r="E55">
        <v>12.2</v>
      </c>
      <c r="F55">
        <v>-6.9</v>
      </c>
      <c r="G55">
        <v>5.3</v>
      </c>
      <c r="H55">
        <v>8.5</v>
      </c>
      <c r="I55" s="37">
        <v>280000000000</v>
      </c>
      <c r="J55">
        <v>0.75</v>
      </c>
      <c r="L55" s="9">
        <f>nov_2021_out_good[[#This Row],[Calculated Total Impact Energy(kt)]]*4180000000000*2/(nov_2021_out_good[[#This Row],[Vel(km/s)]]*1000)^2</f>
        <v>42125.772641762967</v>
      </c>
      <c r="M55" s="9">
        <f>2*(nov_2021_out_good[[#This Row],[Mass (kg)]]/4/1500)^0.3333</f>
        <v>3.8294287380996779</v>
      </c>
      <c r="N55" t="s">
        <v>490</v>
      </c>
      <c r="O55" t="s">
        <v>493</v>
      </c>
      <c r="P55">
        <v>-67.7</v>
      </c>
      <c r="Q55">
        <v>18.3</v>
      </c>
      <c r="R55">
        <v>12.163469900000001</v>
      </c>
      <c r="S55">
        <v>36.965086820000003</v>
      </c>
      <c r="T55">
        <v>280.20610979999998</v>
      </c>
      <c r="U55">
        <v>-1.296007607</v>
      </c>
      <c r="V55">
        <v>7.1985029779999996</v>
      </c>
      <c r="W55">
        <v>9.7186377220000004</v>
      </c>
      <c r="Z55">
        <v>1</v>
      </c>
      <c r="AA55">
        <v>1.0096622</v>
      </c>
      <c r="AB55">
        <v>7.2349999999999997E-4</v>
      </c>
      <c r="AC55">
        <v>2.1276038000000002</v>
      </c>
      <c r="AD55">
        <v>1.5686329999999999</v>
      </c>
      <c r="AE55">
        <v>0.26812970000000003</v>
      </c>
      <c r="AF55">
        <v>0.35634260000000001</v>
      </c>
      <c r="AG55">
        <v>0.11041910000000001</v>
      </c>
      <c r="AH55">
        <v>1.2141767999999999</v>
      </c>
      <c r="AI55">
        <v>0.77695289999999995</v>
      </c>
      <c r="AJ55">
        <v>5.9254141999999996</v>
      </c>
      <c r="AK55">
        <v>0.98729630000000002</v>
      </c>
      <c r="AL55">
        <v>330.71123410000001</v>
      </c>
      <c r="AM55">
        <v>1.52788E-2</v>
      </c>
      <c r="AN55">
        <v>5.0853301000000002</v>
      </c>
      <c r="AO55">
        <v>1.4673836</v>
      </c>
      <c r="AP55">
        <v>34.486051000000003</v>
      </c>
      <c r="AQ55">
        <v>1.4015757</v>
      </c>
      <c r="AR55">
        <v>243.68641529999999</v>
      </c>
      <c r="AS55">
        <v>2.4253436000000002</v>
      </c>
      <c r="AT55">
        <v>-29.635502500000001</v>
      </c>
      <c r="AU55">
        <v>3.6956066999999999</v>
      </c>
      <c r="AV55" s="40">
        <f>(5.2/nov_2021_out_good[[#This Row],[a]]+2*COS(nov_2021_out_good[[#This Row],[incl]]*3.1415/180)*((nov_2021_out_good[[#This Row],[a]]/5.2*(1-nov_2021_out_good[[#This Row],[e]]^2)^0.5)))</f>
        <v>3.8785773494646127</v>
      </c>
      <c r="AW55" s="33"/>
      <c r="AX55" s="33"/>
      <c r="AY55" s="33"/>
      <c r="AZ55" s="33"/>
      <c r="BA55" s="33"/>
    </row>
    <row r="56" spans="1:53">
      <c r="A56" s="19">
        <v>41818.111192129632</v>
      </c>
      <c r="B56" t="s">
        <v>49</v>
      </c>
      <c r="C56" t="s">
        <v>50</v>
      </c>
      <c r="D56">
        <v>26.3</v>
      </c>
      <c r="E56">
        <v>12.4</v>
      </c>
      <c r="F56">
        <v>12</v>
      </c>
      <c r="G56">
        <v>3.5</v>
      </c>
      <c r="H56">
        <v>-10.5</v>
      </c>
      <c r="I56" s="37">
        <v>245000000000</v>
      </c>
      <c r="J56">
        <v>0.67</v>
      </c>
      <c r="L56" s="9">
        <f>nov_2021_out_good[[#This Row],[Calculated Total Impact Energy(kt)]]*4180000000000*2/(nov_2021_out_good[[#This Row],[Vel(km/s)]]*1000)^2</f>
        <v>36428.199791883453</v>
      </c>
      <c r="M56" s="9">
        <f>2*(nov_2021_out_good[[#This Row],[Mass (kg)]]/4/1500)^0.3333</f>
        <v>3.6483741722983947</v>
      </c>
      <c r="N56" t="s">
        <v>492</v>
      </c>
      <c r="O56" t="s">
        <v>493</v>
      </c>
      <c r="P56">
        <v>18.899999999999999</v>
      </c>
      <c r="Q56">
        <v>141.19999999999999</v>
      </c>
      <c r="R56">
        <v>16.324827719999998</v>
      </c>
      <c r="S56">
        <v>51.447693739999998</v>
      </c>
      <c r="T56">
        <v>53.382167420000002</v>
      </c>
      <c r="U56">
        <v>-7.6149901809999996</v>
      </c>
      <c r="V56">
        <v>-10.246928609999999</v>
      </c>
      <c r="W56">
        <v>10.174103329999999</v>
      </c>
      <c r="Z56">
        <v>1</v>
      </c>
      <c r="AA56">
        <v>0.98104910000000001</v>
      </c>
      <c r="AB56">
        <v>5.9709000000000003E-3</v>
      </c>
      <c r="AC56">
        <v>4.7800935999999998</v>
      </c>
      <c r="AD56">
        <v>2.8805713000000002</v>
      </c>
      <c r="AE56">
        <v>0.6106203</v>
      </c>
      <c r="AF56">
        <v>0.6594255</v>
      </c>
      <c r="AG56">
        <v>7.39181E-2</v>
      </c>
      <c r="AH56">
        <v>9.2951879999999996</v>
      </c>
      <c r="AI56">
        <v>0.66997300000000004</v>
      </c>
      <c r="AJ56">
        <v>155.77912409999999</v>
      </c>
      <c r="AK56">
        <v>1.4443931000000001</v>
      </c>
      <c r="AL56">
        <v>96.1659212</v>
      </c>
      <c r="AM56">
        <v>8.3199999999999995E-4</v>
      </c>
      <c r="AN56">
        <v>11.537637699999999</v>
      </c>
      <c r="AO56">
        <v>1.1355914</v>
      </c>
      <c r="AP56">
        <v>37.912453499999998</v>
      </c>
      <c r="AQ56">
        <v>0.86096539999999999</v>
      </c>
      <c r="AR56">
        <v>162.69772750000001</v>
      </c>
      <c r="AS56">
        <v>2.3494722000000001</v>
      </c>
      <c r="AT56">
        <v>41.797995800000002</v>
      </c>
      <c r="AU56">
        <v>1.1360413</v>
      </c>
      <c r="AV56" s="40">
        <f>(5.2/nov_2021_out_good[[#This Row],[a]]+2*COS(nov_2021_out_good[[#This Row],[incl]]*3.1415/180)*((nov_2021_out_good[[#This Row],[a]]/5.2*(1-nov_2021_out_good[[#This Row],[e]]^2)^0.5)))</f>
        <v>2.6271565423703374</v>
      </c>
      <c r="AW56" s="33"/>
      <c r="AX56" s="33"/>
      <c r="AY56" s="33"/>
      <c r="AZ56" s="33"/>
      <c r="BA56" s="33"/>
    </row>
    <row r="57" spans="1:53">
      <c r="A57" s="19">
        <v>41147.622071759259</v>
      </c>
      <c r="B57" t="s">
        <v>127</v>
      </c>
      <c r="C57" t="s">
        <v>128</v>
      </c>
      <c r="D57">
        <v>36</v>
      </c>
      <c r="E57">
        <v>12.7</v>
      </c>
      <c r="F57">
        <v>5</v>
      </c>
      <c r="G57">
        <v>-11.6</v>
      </c>
      <c r="H57">
        <v>-0.7</v>
      </c>
      <c r="I57" s="37">
        <v>249000000000</v>
      </c>
      <c r="J57">
        <v>0.68</v>
      </c>
      <c r="L57" s="9">
        <f>nov_2021_out_good[[#This Row],[Calculated Total Impact Energy(kt)]]*4180000000000*2/(nov_2021_out_good[[#This Row],[Vel(km/s)]]*1000)^2</f>
        <v>35245.830491660985</v>
      </c>
      <c r="M57" s="9">
        <f>2*(nov_2021_out_good[[#This Row],[Mass (kg)]]/4/1500)^0.3333</f>
        <v>3.6084708090634621</v>
      </c>
      <c r="N57" t="s">
        <v>492</v>
      </c>
      <c r="O57" t="s">
        <v>493</v>
      </c>
      <c r="P57">
        <v>11.8</v>
      </c>
      <c r="Q57">
        <v>117</v>
      </c>
      <c r="R57">
        <v>12.65108691</v>
      </c>
      <c r="S57">
        <v>9.3673502769999999</v>
      </c>
      <c r="T57">
        <v>203.20231050000001</v>
      </c>
      <c r="U57">
        <v>1.8925940210000001</v>
      </c>
      <c r="V57">
        <v>0.81125717500000005</v>
      </c>
      <c r="W57">
        <v>12.482385580000001</v>
      </c>
      <c r="Z57">
        <v>1</v>
      </c>
      <c r="AA57">
        <v>0.92638189999999998</v>
      </c>
      <c r="AB57">
        <v>1.5213300000000001E-2</v>
      </c>
      <c r="AC57">
        <v>1.5610172</v>
      </c>
      <c r="AD57">
        <v>1.2436995</v>
      </c>
      <c r="AE57">
        <v>7.5261400000000006E-2</v>
      </c>
      <c r="AF57">
        <v>0.25514009999999998</v>
      </c>
      <c r="AG57">
        <v>5.6289400000000003E-2</v>
      </c>
      <c r="AH57">
        <v>3.4380752000000001</v>
      </c>
      <c r="AI57">
        <v>0.83123809999999998</v>
      </c>
      <c r="AJ57">
        <v>233.77493799999999</v>
      </c>
      <c r="AK57">
        <v>1.8872944</v>
      </c>
      <c r="AL57">
        <v>153.6037695</v>
      </c>
      <c r="AM57">
        <v>2.3882999999999999E-3</v>
      </c>
      <c r="AN57">
        <v>6.0602888000000004</v>
      </c>
      <c r="AO57">
        <v>1.3246298000000001</v>
      </c>
      <c r="AP57">
        <v>32.290109700000002</v>
      </c>
      <c r="AQ57">
        <v>0.66838790000000003</v>
      </c>
      <c r="AR57">
        <v>308.02307560000003</v>
      </c>
      <c r="AS57">
        <v>1.4179360999999999</v>
      </c>
      <c r="AT57">
        <v>6.6250799999999999E-2</v>
      </c>
      <c r="AU57">
        <v>1.4912074</v>
      </c>
      <c r="AV57" s="40">
        <f>(5.2/nov_2021_out_good[[#This Row],[a]]+2*COS(nov_2021_out_good[[#This Row],[incl]]*3.1415/180)*((nov_2021_out_good[[#This Row],[a]]/5.2*(1-nov_2021_out_good[[#This Row],[e]]^2)^0.5)))</f>
        <v>4.6427565694078803</v>
      </c>
      <c r="AW57" s="33"/>
      <c r="AX57" s="33"/>
      <c r="AY57" s="33"/>
      <c r="AZ57" s="33"/>
      <c r="BA57" s="33"/>
    </row>
    <row r="58" spans="1:53">
      <c r="A58" s="19">
        <v>42526.258969907409</v>
      </c>
      <c r="B58" t="s">
        <v>619</v>
      </c>
      <c r="C58" t="s">
        <v>620</v>
      </c>
      <c r="D58">
        <v>28.7</v>
      </c>
      <c r="E58">
        <v>14.5</v>
      </c>
      <c r="F58">
        <v>6</v>
      </c>
      <c r="G58">
        <v>-11.9</v>
      </c>
      <c r="H58">
        <v>5.7</v>
      </c>
      <c r="I58" s="37">
        <v>331000000000</v>
      </c>
      <c r="J58">
        <v>0.87</v>
      </c>
      <c r="L58" s="9">
        <f>nov_2021_out_good[[#This Row],[Calculated Total Impact Energy(kt)]]*4180000000000*2/(nov_2021_out_good[[#This Row],[Vel(km/s)]]*1000)^2</f>
        <v>34593.103448275862</v>
      </c>
      <c r="M58" s="9">
        <f>2*(nov_2021_out_good[[#This Row],[Mass (kg)]]/4/1500)^0.3333</f>
        <v>3.5860586881291536</v>
      </c>
      <c r="N58" t="s">
        <v>490</v>
      </c>
      <c r="O58" t="s">
        <v>493</v>
      </c>
      <c r="P58">
        <v>-17.399999999999999</v>
      </c>
      <c r="Q58">
        <v>138.30000000000001</v>
      </c>
      <c r="R58">
        <v>14.494826659999999</v>
      </c>
      <c r="S58">
        <v>20.98591811</v>
      </c>
      <c r="T58">
        <v>250.50707270000001</v>
      </c>
      <c r="U58">
        <v>1.7322391850000001</v>
      </c>
      <c r="V58">
        <v>4.8936122400000004</v>
      </c>
      <c r="W58">
        <v>13.53336273</v>
      </c>
      <c r="Z58">
        <v>1</v>
      </c>
      <c r="AA58">
        <v>0.94104220000000005</v>
      </c>
      <c r="AB58">
        <v>5.7058999999999999E-3</v>
      </c>
      <c r="AC58">
        <v>1.8471200999999999</v>
      </c>
      <c r="AD58">
        <v>1.3940812</v>
      </c>
      <c r="AE58">
        <v>0.1056015</v>
      </c>
      <c r="AF58">
        <v>0.32497310000000001</v>
      </c>
      <c r="AG58">
        <v>5.2694199999999997E-2</v>
      </c>
      <c r="AH58">
        <v>12.205156799999999</v>
      </c>
      <c r="AI58">
        <v>1.2321184000000001</v>
      </c>
      <c r="AJ58">
        <v>314.75377450000002</v>
      </c>
      <c r="AK58">
        <v>2.7344542000000001</v>
      </c>
      <c r="AL58">
        <v>254.78314499999999</v>
      </c>
      <c r="AM58">
        <v>1.0204999999999999E-3</v>
      </c>
      <c r="AN58">
        <v>9.4984099999999998</v>
      </c>
      <c r="AO58">
        <v>1.1180203</v>
      </c>
      <c r="AP58">
        <v>33.348968499999998</v>
      </c>
      <c r="AQ58">
        <v>0.72271549999999996</v>
      </c>
      <c r="AR58">
        <v>96.766404300000005</v>
      </c>
      <c r="AS58">
        <v>1.5430104</v>
      </c>
      <c r="AT58">
        <v>-23.619541000000002</v>
      </c>
      <c r="AU58">
        <v>1.1922078</v>
      </c>
      <c r="AV58" s="40">
        <f>(5.2/nov_2021_out_good[[#This Row],[a]]+2*COS(nov_2021_out_good[[#This Row],[incl]]*3.1415/180)*((nov_2021_out_good[[#This Row],[a]]/5.2*(1-nov_2021_out_good[[#This Row],[e]]^2)^0.5)))</f>
        <v>4.2256770388604163</v>
      </c>
      <c r="AW58" s="33"/>
      <c r="AX58" s="33"/>
      <c r="AY58" s="33"/>
      <c r="AZ58" s="33"/>
      <c r="BA58" s="33"/>
    </row>
    <row r="59" spans="1:53">
      <c r="A59" s="19">
        <v>40060.09951388889</v>
      </c>
      <c r="B59" t="s">
        <v>310</v>
      </c>
      <c r="C59" t="s">
        <v>311</v>
      </c>
      <c r="D59">
        <v>28.3</v>
      </c>
      <c r="E59">
        <v>24</v>
      </c>
      <c r="F59">
        <v>19.2</v>
      </c>
      <c r="G59">
        <v>-11.6</v>
      </c>
      <c r="H59">
        <v>-8.5</v>
      </c>
      <c r="I59" s="37">
        <v>965000000000</v>
      </c>
      <c r="J59">
        <v>2.2999999999999998</v>
      </c>
      <c r="L59" s="9">
        <f>nov_2021_out_good[[#This Row],[Calculated Total Impact Energy(kt)]]*4180000000000*2/(nov_2021_out_good[[#This Row],[Vel(km/s)]]*1000)^2</f>
        <v>33381.944444444445</v>
      </c>
      <c r="M59" s="9">
        <f>2*(nov_2021_out_good[[#This Row],[Mass (kg)]]/4/1500)^0.3333</f>
        <v>3.5437135582918273</v>
      </c>
      <c r="N59" t="s">
        <v>492</v>
      </c>
      <c r="O59" t="s">
        <v>493</v>
      </c>
      <c r="P59">
        <v>42.5</v>
      </c>
      <c r="Q59">
        <v>110</v>
      </c>
      <c r="R59">
        <v>23.988538930000001</v>
      </c>
      <c r="S59">
        <v>39.083016790000002</v>
      </c>
      <c r="T59">
        <v>111.4635818</v>
      </c>
      <c r="U59">
        <v>5.5338262010000001</v>
      </c>
      <c r="V59">
        <v>-14.07466466</v>
      </c>
      <c r="W59">
        <v>18.62070306</v>
      </c>
      <c r="Z59">
        <v>1</v>
      </c>
      <c r="AA59">
        <v>0.61919449999999998</v>
      </c>
      <c r="AB59">
        <v>2.1412E-2</v>
      </c>
      <c r="AC59">
        <v>3.343054</v>
      </c>
      <c r="AD59">
        <v>1.9811242</v>
      </c>
      <c r="AE59">
        <v>0.2486177</v>
      </c>
      <c r="AF59">
        <v>0.68745299999999998</v>
      </c>
      <c r="AG59">
        <v>4.5565300000000003E-2</v>
      </c>
      <c r="AH59">
        <v>9.3078435000000006</v>
      </c>
      <c r="AI59">
        <v>0.99201249999999996</v>
      </c>
      <c r="AJ59">
        <v>93.009181999999996</v>
      </c>
      <c r="AK59">
        <v>2.2391757000000001</v>
      </c>
      <c r="AL59">
        <v>161.57201240000001</v>
      </c>
      <c r="AM59">
        <v>1.8870000000000001E-4</v>
      </c>
      <c r="AN59">
        <v>21.005129700000001</v>
      </c>
      <c r="AO59">
        <v>1.3583228000000001</v>
      </c>
      <c r="AP59">
        <v>36.216075199999999</v>
      </c>
      <c r="AQ59">
        <v>0.77582289999999998</v>
      </c>
      <c r="AR59">
        <v>169.11413859999999</v>
      </c>
      <c r="AS59">
        <v>1.1576333000000001</v>
      </c>
      <c r="AT59">
        <v>19.305775199999999</v>
      </c>
      <c r="AU59">
        <v>1.0882718</v>
      </c>
      <c r="AV59" s="40">
        <f>(5.2/nov_2021_out_good[[#This Row],[a]]+2*COS(nov_2021_out_good[[#This Row],[incl]]*3.1415/180)*((nov_2021_out_good[[#This Row],[a]]/5.2*(1-nov_2021_out_good[[#This Row],[e]]^2)^0.5)))</f>
        <v>3.1708521583015998</v>
      </c>
      <c r="AW59" s="33"/>
      <c r="AX59" s="33"/>
      <c r="AY59" s="33"/>
      <c r="AZ59" s="33"/>
      <c r="BA59" s="33"/>
    </row>
    <row r="60" spans="1:53">
      <c r="A60" s="19">
        <v>43424.729490740741</v>
      </c>
      <c r="B60" t="s">
        <v>883</v>
      </c>
      <c r="C60" t="s">
        <v>884</v>
      </c>
      <c r="D60">
        <v>27.4</v>
      </c>
      <c r="E60">
        <v>17.399999999999999</v>
      </c>
      <c r="F60">
        <v>-10.1</v>
      </c>
      <c r="G60">
        <v>13.9</v>
      </c>
      <c r="H60">
        <v>3</v>
      </c>
      <c r="I60" s="37">
        <v>422000000000</v>
      </c>
      <c r="J60">
        <v>1.1000000000000001</v>
      </c>
      <c r="L60" s="9">
        <f>nov_2021_out_good[[#This Row],[Calculated Total Impact Energy(kt)]]*4180000000000*2/(nov_2021_out_good[[#This Row],[Vel(km/s)]]*1000)^2</f>
        <v>30373.893513013609</v>
      </c>
      <c r="M60" s="9">
        <f>2*(nov_2021_out_good[[#This Row],[Mass (kg)]]/4/1500)^0.3333</f>
        <v>3.4339153827812723</v>
      </c>
      <c r="N60" t="s">
        <v>492</v>
      </c>
      <c r="O60" t="s">
        <v>491</v>
      </c>
      <c r="P60">
        <v>25.3</v>
      </c>
      <c r="Q60">
        <v>-6.7</v>
      </c>
      <c r="R60">
        <v>17.441903570000001</v>
      </c>
      <c r="S60">
        <v>57.960594710000002</v>
      </c>
      <c r="T60">
        <v>238.6503711</v>
      </c>
      <c r="U60">
        <v>7.6921406259999996</v>
      </c>
      <c r="V60">
        <v>12.62669758</v>
      </c>
      <c r="W60">
        <v>9.2529714530000007</v>
      </c>
      <c r="Z60">
        <v>1</v>
      </c>
      <c r="AA60">
        <v>0.84971189999999996</v>
      </c>
      <c r="AB60">
        <v>7.5705E-3</v>
      </c>
      <c r="AC60">
        <v>3.6998264000000001</v>
      </c>
      <c r="AD60">
        <v>2.2747692000000002</v>
      </c>
      <c r="AE60">
        <v>0.39308729999999997</v>
      </c>
      <c r="AF60">
        <v>0.62646239999999997</v>
      </c>
      <c r="AG60">
        <v>6.6205399999999998E-2</v>
      </c>
      <c r="AH60">
        <v>3.3410350000000002</v>
      </c>
      <c r="AI60">
        <v>0.62661270000000002</v>
      </c>
      <c r="AJ60">
        <v>129.57940869999999</v>
      </c>
      <c r="AK60">
        <v>1.6040167000000001</v>
      </c>
      <c r="AL60">
        <v>238.0462359</v>
      </c>
      <c r="AM60">
        <v>6.9489E-3</v>
      </c>
      <c r="AN60">
        <v>13.802709</v>
      </c>
      <c r="AO60">
        <v>1.1215042</v>
      </c>
      <c r="AP60">
        <v>37.494712399999997</v>
      </c>
      <c r="AQ60">
        <v>0.89866729999999995</v>
      </c>
      <c r="AR60">
        <v>260.5063566</v>
      </c>
      <c r="AS60">
        <v>1.4214799</v>
      </c>
      <c r="AT60">
        <v>-14.5278548</v>
      </c>
      <c r="AU60">
        <v>1.2397739999999999</v>
      </c>
      <c r="AV60" s="40">
        <f>(5.2/nov_2021_out_good[[#This Row],[a]]+2*COS(nov_2021_out_good[[#This Row],[incl]]*3.1415/180)*((nov_2021_out_good[[#This Row],[a]]/5.2*(1-nov_2021_out_good[[#This Row],[e]]^2)^0.5)))</f>
        <v>2.9667381702316908</v>
      </c>
      <c r="AW60" s="33"/>
      <c r="AX60" s="33"/>
      <c r="AY60" s="33"/>
      <c r="AZ60" s="33"/>
      <c r="BA60" s="33"/>
    </row>
    <row r="61" spans="1:53">
      <c r="A61" s="19">
        <v>43306.913495370369</v>
      </c>
      <c r="B61" t="s">
        <v>669</v>
      </c>
      <c r="C61" t="s">
        <v>670</v>
      </c>
      <c r="D61">
        <v>43.3</v>
      </c>
      <c r="E61">
        <v>24.4</v>
      </c>
      <c r="F61">
        <v>20.399999999999999</v>
      </c>
      <c r="G61">
        <v>12.9</v>
      </c>
      <c r="H61">
        <v>-3.8</v>
      </c>
      <c r="I61" s="37">
        <v>877000000000</v>
      </c>
      <c r="J61">
        <v>2.1</v>
      </c>
      <c r="L61" s="9">
        <f>nov_2021_out_good[[#This Row],[Calculated Total Impact Energy(kt)]]*4180000000000*2/(nov_2021_out_good[[#This Row],[Vel(km/s)]]*1000)^2</f>
        <v>29488.040849234076</v>
      </c>
      <c r="M61" s="9">
        <f>2*(nov_2021_out_good[[#This Row],[Mass (kg)]]/4/1500)^0.3333</f>
        <v>3.4002055263103581</v>
      </c>
      <c r="N61" t="s">
        <v>492</v>
      </c>
      <c r="O61" t="s">
        <v>491</v>
      </c>
      <c r="P61">
        <v>76.900000000000006</v>
      </c>
      <c r="Q61">
        <v>-69</v>
      </c>
      <c r="R61">
        <v>24.433788079999999</v>
      </c>
      <c r="S61">
        <v>78.733415969999996</v>
      </c>
      <c r="T61">
        <v>261.00139999999999</v>
      </c>
      <c r="U61">
        <v>3.7480481129999998</v>
      </c>
      <c r="V61">
        <v>23.667987249999999</v>
      </c>
      <c r="W61">
        <v>4.7737317570000002</v>
      </c>
      <c r="Z61">
        <v>1</v>
      </c>
      <c r="AA61">
        <v>0.62867329999999999</v>
      </c>
      <c r="AB61">
        <v>1.9397399999999999E-2</v>
      </c>
      <c r="AC61">
        <v>4.0997668999999997</v>
      </c>
      <c r="AD61">
        <v>2.3642200999999998</v>
      </c>
      <c r="AE61">
        <v>0.41705009999999998</v>
      </c>
      <c r="AF61">
        <v>0.73408850000000003</v>
      </c>
      <c r="AG61">
        <v>5.17718E-2</v>
      </c>
      <c r="AH61">
        <v>11.2531739</v>
      </c>
      <c r="AI61">
        <v>0.79450940000000003</v>
      </c>
      <c r="AJ61">
        <v>275.74465909999998</v>
      </c>
      <c r="AK61">
        <v>2.0335185</v>
      </c>
      <c r="AL61">
        <v>302.64009809999999</v>
      </c>
      <c r="AM61">
        <v>6.9450000000000002E-4</v>
      </c>
      <c r="AN61">
        <v>21.852073900000001</v>
      </c>
      <c r="AO61">
        <v>1.3717908999999999</v>
      </c>
      <c r="AP61">
        <v>37.035780600000002</v>
      </c>
      <c r="AQ61">
        <v>0.89360530000000005</v>
      </c>
      <c r="AR61">
        <v>123.19601489999999</v>
      </c>
      <c r="AS61">
        <v>1.0253536999999999</v>
      </c>
      <c r="AT61">
        <v>3.6669464000000001</v>
      </c>
      <c r="AU61">
        <v>1.2382356000000001</v>
      </c>
      <c r="AV61" s="40">
        <f>(5.2/nov_2021_out_good[[#This Row],[a]]+2*COS(nov_2021_out_good[[#This Row],[incl]]*3.1415/180)*((nov_2021_out_good[[#This Row],[a]]/5.2*(1-nov_2021_out_good[[#This Row],[e]]^2)^0.5)))</f>
        <v>2.8050603432938832</v>
      </c>
      <c r="AW61" s="33"/>
      <c r="AX61" s="33"/>
      <c r="AY61" s="33"/>
      <c r="AZ61" s="33"/>
      <c r="BA61" s="33"/>
    </row>
    <row r="62" spans="1:53">
      <c r="A62" s="19">
        <v>43253.69736111111</v>
      </c>
      <c r="B62" t="s">
        <v>675</v>
      </c>
      <c r="C62" t="s">
        <v>676</v>
      </c>
      <c r="D62">
        <v>28.7</v>
      </c>
      <c r="E62">
        <v>16.899999999999999</v>
      </c>
      <c r="F62">
        <v>0.9</v>
      </c>
      <c r="G62">
        <v>-16.399999999999999</v>
      </c>
      <c r="H62">
        <v>3.9</v>
      </c>
      <c r="I62" s="37">
        <v>375000000000</v>
      </c>
      <c r="J62">
        <v>0.98</v>
      </c>
      <c r="L62" s="9">
        <f>nov_2021_out_good[[#This Row],[Calculated Total Impact Energy(kt)]]*4180000000000*2/(nov_2021_out_good[[#This Row],[Vel(km/s)]]*1000)^2</f>
        <v>28685.270123595114</v>
      </c>
      <c r="M62" s="9">
        <f>2*(nov_2021_out_good[[#This Row],[Mass (kg)]]/4/1500)^0.3333</f>
        <v>3.3690690333737381</v>
      </c>
      <c r="N62" t="s">
        <v>490</v>
      </c>
      <c r="O62" t="s">
        <v>493</v>
      </c>
      <c r="P62">
        <v>-21.2</v>
      </c>
      <c r="Q62">
        <v>23.3</v>
      </c>
      <c r="R62">
        <v>16.881350659999999</v>
      </c>
      <c r="S62">
        <v>66.662052450000004</v>
      </c>
      <c r="T62">
        <v>95.884538739999996</v>
      </c>
      <c r="U62">
        <v>1.5891431789999999</v>
      </c>
      <c r="V62">
        <v>-15.418511609999999</v>
      </c>
      <c r="W62">
        <v>6.6876097220000004</v>
      </c>
      <c r="Z62">
        <v>1</v>
      </c>
      <c r="AA62">
        <v>0.7769085</v>
      </c>
      <c r="AB62">
        <v>1.13087E-2</v>
      </c>
      <c r="AC62">
        <v>1.8821574000000001</v>
      </c>
      <c r="AD62">
        <v>1.3295329</v>
      </c>
      <c r="AE62">
        <v>0.1075359</v>
      </c>
      <c r="AF62">
        <v>0.4156531</v>
      </c>
      <c r="AG62">
        <v>5.0366500000000002E-2</v>
      </c>
      <c r="AH62">
        <v>4.4135919000000001</v>
      </c>
      <c r="AI62">
        <v>0.44685940000000002</v>
      </c>
      <c r="AJ62">
        <v>258.24617710000001</v>
      </c>
      <c r="AK62">
        <v>3.6189393000000001</v>
      </c>
      <c r="AL62">
        <v>71.879397900000001</v>
      </c>
      <c r="AM62">
        <v>3.0985000000000001E-3</v>
      </c>
      <c r="AN62">
        <v>12.134708399999999</v>
      </c>
      <c r="AO62">
        <v>1.1466219</v>
      </c>
      <c r="AP62">
        <v>32.896794900000003</v>
      </c>
      <c r="AQ62">
        <v>0.82027159999999999</v>
      </c>
      <c r="AR62">
        <v>245.42217890000001</v>
      </c>
      <c r="AS62">
        <v>1.9514473999999999</v>
      </c>
      <c r="AT62">
        <v>-10.091150499999999</v>
      </c>
      <c r="AU62">
        <v>1.2289703999999999</v>
      </c>
      <c r="AV62" s="40">
        <f>(5.2/nov_2021_out_good[[#This Row],[a]]+2*COS(nov_2021_out_good[[#This Row],[incl]]*3.1415/180)*((nov_2021_out_good[[#This Row],[a]]/5.2*(1-nov_2021_out_good[[#This Row],[e]]^2)^0.5)))</f>
        <v>4.3748616162992091</v>
      </c>
      <c r="AW62" s="33"/>
      <c r="AX62" s="33"/>
      <c r="AY62" s="33"/>
      <c r="AZ62" s="33"/>
      <c r="BA62" s="33"/>
    </row>
    <row r="63" spans="1:53">
      <c r="A63" s="19">
        <v>44769.195486111108</v>
      </c>
      <c r="B63" t="s">
        <v>2822</v>
      </c>
      <c r="C63" t="s">
        <v>2823</v>
      </c>
      <c r="D63">
        <v>38.1</v>
      </c>
      <c r="E63">
        <v>19.8</v>
      </c>
      <c r="F63">
        <v>-6.1</v>
      </c>
      <c r="G63">
        <v>17.7</v>
      </c>
      <c r="H63">
        <v>6.5</v>
      </c>
      <c r="I63" s="37">
        <v>524000000000</v>
      </c>
      <c r="J63">
        <v>1.3</v>
      </c>
      <c r="L63" s="9">
        <f>nov_2021_out_good[[#This Row],[Calculated Total Impact Energy(kt)]]*4180000000000*2/(nov_2021_out_good[[#This Row],[Vel(km/s)]]*1000)^2</f>
        <v>27721.661054994387</v>
      </c>
      <c r="M63" s="9">
        <f>2*(nov_2021_out_good[[#This Row],[Mass (kg)]]/4/1500)^0.3333</f>
        <v>3.3309172195715946</v>
      </c>
      <c r="N63" t="s">
        <v>490</v>
      </c>
      <c r="O63" t="s">
        <v>491</v>
      </c>
      <c r="P63">
        <v>-44.8</v>
      </c>
      <c r="Q63">
        <v>-2.9</v>
      </c>
      <c r="R63">
        <v>19.817921179999999</v>
      </c>
      <c r="S63">
        <v>61.22961772</v>
      </c>
      <c r="T63">
        <v>271.02763099999999</v>
      </c>
      <c r="U63">
        <v>-0.31155078600000002</v>
      </c>
      <c r="V63">
        <v>17.368715689999998</v>
      </c>
      <c r="W63">
        <v>9.5383778219999993</v>
      </c>
      <c r="AA63">
        <v>0.70199999999999996</v>
      </c>
      <c r="AB63">
        <v>2.1000000000000001E-2</v>
      </c>
      <c r="AC63">
        <v>2.8620000000000001</v>
      </c>
      <c r="AD63">
        <v>1.782</v>
      </c>
      <c r="AE63">
        <v>0.158</v>
      </c>
      <c r="AF63">
        <v>0.60599999999999998</v>
      </c>
      <c r="AG63">
        <v>4.2999999999999997E-2</v>
      </c>
      <c r="AH63">
        <v>3.2189999999999999</v>
      </c>
      <c r="AI63">
        <v>0.58399999999999996</v>
      </c>
      <c r="AJ63">
        <v>259.50599999999997</v>
      </c>
      <c r="AK63">
        <v>2.1080000000000001</v>
      </c>
      <c r="AL63">
        <v>123.896</v>
      </c>
      <c r="AM63">
        <v>7.0000000000000001E-3</v>
      </c>
      <c r="AN63">
        <v>16.731999999999999</v>
      </c>
      <c r="AO63">
        <v>1.1910000000000001</v>
      </c>
      <c r="AP63">
        <v>35.343000000000004</v>
      </c>
      <c r="AQ63">
        <v>0.625</v>
      </c>
      <c r="AR63">
        <v>298.66399999999999</v>
      </c>
      <c r="AS63">
        <v>1.2450000000000001</v>
      </c>
      <c r="AT63">
        <v>-14.718</v>
      </c>
      <c r="AU63">
        <v>1.181</v>
      </c>
      <c r="AV63" s="40">
        <f>(5.2/nov_2021_out_good[[#This Row],[a]]+2*COS(nov_2021_out_good[[#This Row],[incl]]*3.1415/180)*((nov_2021_out_good[[#This Row],[a]]/5.2*(1-nov_2021_out_good[[#This Row],[e]]^2)^0.5)))</f>
        <v>3.4624086482649234</v>
      </c>
      <c r="AW63" s="33"/>
      <c r="AX63" s="33"/>
      <c r="AY63" s="33"/>
      <c r="AZ63" s="33"/>
      <c r="BA63" s="33"/>
    </row>
    <row r="64" spans="1:53">
      <c r="A64" s="19">
        <v>37935.579236111109</v>
      </c>
      <c r="B64" t="s">
        <v>1044</v>
      </c>
      <c r="C64" t="s">
        <v>1045</v>
      </c>
      <c r="D64">
        <v>23</v>
      </c>
      <c r="E64">
        <v>20.100000000000001</v>
      </c>
      <c r="F64">
        <v>14.8</v>
      </c>
      <c r="G64">
        <v>-8.6999999999999993</v>
      </c>
      <c r="H64">
        <v>10.4</v>
      </c>
      <c r="I64" s="37">
        <v>518000000000</v>
      </c>
      <c r="J64">
        <v>1.3</v>
      </c>
      <c r="L64" s="9">
        <f>nov_2021_out_good[[#This Row],[Calculated Total Impact Energy(kt)]]*4180000000000*2/(nov_2021_out_good[[#This Row],[Vel(km/s)]]*1000)^2</f>
        <v>26900.324249399768</v>
      </c>
      <c r="M64" s="9">
        <f>2*(nov_2021_out_good[[#This Row],[Mass (kg)]]/4/1500)^0.3333</f>
        <v>3.2976940725471251</v>
      </c>
      <c r="N64" t="s">
        <v>490</v>
      </c>
      <c r="O64" t="s">
        <v>493</v>
      </c>
      <c r="P64">
        <v>-64.5</v>
      </c>
      <c r="Q64">
        <v>136.19999999999999</v>
      </c>
      <c r="R64">
        <v>20.072119969999999</v>
      </c>
      <c r="S64">
        <v>34.317877869999997</v>
      </c>
      <c r="T64">
        <v>20.507247</v>
      </c>
      <c r="U64">
        <v>-10.59919569</v>
      </c>
      <c r="V64">
        <v>-3.9644049899999998</v>
      </c>
      <c r="W64">
        <v>16.578013869999999</v>
      </c>
      <c r="Z64">
        <v>1</v>
      </c>
      <c r="AA64">
        <v>0.8433505</v>
      </c>
      <c r="AB64">
        <v>8.2965000000000001E-3</v>
      </c>
      <c r="AC64">
        <v>3.2496968000000002</v>
      </c>
      <c r="AD64">
        <v>2.0465236999999998</v>
      </c>
      <c r="AE64">
        <v>0.27725759999999999</v>
      </c>
      <c r="AF64">
        <v>0.58791070000000001</v>
      </c>
      <c r="AG64">
        <v>5.6572600000000001E-2</v>
      </c>
      <c r="AH64">
        <v>19.2381533</v>
      </c>
      <c r="AI64">
        <v>1.3388597</v>
      </c>
      <c r="AJ64">
        <v>53.181506900000002</v>
      </c>
      <c r="AK64">
        <v>2.1012987000000001</v>
      </c>
      <c r="AL64">
        <v>47.703565300000001</v>
      </c>
      <c r="AM64">
        <v>7.8399999999999995E-5</v>
      </c>
      <c r="AN64">
        <v>16.626839400000001</v>
      </c>
      <c r="AO64">
        <v>1.2092318</v>
      </c>
      <c r="AP64">
        <v>36.853733099999999</v>
      </c>
      <c r="AQ64">
        <v>0.79675280000000004</v>
      </c>
      <c r="AR64">
        <v>47.283877699999998</v>
      </c>
      <c r="AS64">
        <v>1.2330462</v>
      </c>
      <c r="AT64">
        <v>-28.084150900000001</v>
      </c>
      <c r="AU64">
        <v>1.1694656000000001</v>
      </c>
      <c r="AV64" s="40">
        <f>(5.2/nov_2021_out_good[[#This Row],[a]]+2*COS(nov_2021_out_good[[#This Row],[incl]]*3.1415/180)*((nov_2021_out_good[[#This Row],[a]]/5.2*(1-nov_2021_out_good[[#This Row],[e]]^2)^0.5)))</f>
        <v>3.1420649783582912</v>
      </c>
      <c r="AW64" s="33"/>
      <c r="AX64" s="33"/>
      <c r="AY64" s="33"/>
      <c r="AZ64" s="33"/>
      <c r="BA64" s="33"/>
    </row>
    <row r="65" spans="1:53">
      <c r="A65" s="19">
        <v>41191.038136574076</v>
      </c>
      <c r="B65" t="s">
        <v>111</v>
      </c>
      <c r="C65" t="s">
        <v>112</v>
      </c>
      <c r="D65">
        <v>27.8</v>
      </c>
      <c r="E65">
        <v>13.5</v>
      </c>
      <c r="F65">
        <v>3.4</v>
      </c>
      <c r="G65">
        <v>12</v>
      </c>
      <c r="H65">
        <v>5.0999999999999996</v>
      </c>
      <c r="I65" s="37">
        <v>210000000000</v>
      </c>
      <c r="J65">
        <v>0.57999999999999996</v>
      </c>
      <c r="L65" s="9">
        <f>nov_2021_out_good[[#This Row],[Calculated Total Impact Energy(kt)]]*4180000000000*2/(nov_2021_out_good[[#This Row],[Vel(km/s)]]*1000)^2</f>
        <v>26605.212620027436</v>
      </c>
      <c r="M65" s="9">
        <f>2*(nov_2021_out_good[[#This Row],[Mass (kg)]]/4/1500)^0.3333</f>
        <v>3.2855917273628941</v>
      </c>
      <c r="N65" t="s">
        <v>492</v>
      </c>
      <c r="O65" t="s">
        <v>491</v>
      </c>
      <c r="P65">
        <v>51.2</v>
      </c>
      <c r="Q65">
        <v>-84.6</v>
      </c>
      <c r="R65">
        <v>13.47479128</v>
      </c>
      <c r="S65">
        <v>75.776786419999993</v>
      </c>
      <c r="T65">
        <v>200.21877860000001</v>
      </c>
      <c r="U65">
        <v>12.25686685</v>
      </c>
      <c r="V65">
        <v>4.5142104400000003</v>
      </c>
      <c r="W65">
        <v>3.3107581019999999</v>
      </c>
      <c r="Z65">
        <v>1</v>
      </c>
      <c r="AA65">
        <v>0.99795199999999995</v>
      </c>
      <c r="AB65">
        <v>2.8380000000000001E-4</v>
      </c>
      <c r="AC65">
        <v>3.3317888</v>
      </c>
      <c r="AD65">
        <v>2.1648703999999999</v>
      </c>
      <c r="AE65">
        <v>0.50807880000000005</v>
      </c>
      <c r="AF65">
        <v>0.53902459999999996</v>
      </c>
      <c r="AG65">
        <v>0.1081491</v>
      </c>
      <c r="AH65">
        <v>4.4610099999999999</v>
      </c>
      <c r="AI65">
        <v>0.34328809999999998</v>
      </c>
      <c r="AJ65">
        <v>355.89780489999998</v>
      </c>
      <c r="AK65">
        <v>0.77064750000000004</v>
      </c>
      <c r="AL65">
        <v>15.9707484</v>
      </c>
      <c r="AM65">
        <v>5.819E-4</v>
      </c>
      <c r="AN65">
        <v>7.7212585999999996</v>
      </c>
      <c r="AO65">
        <v>1.1846608999999999</v>
      </c>
      <c r="AP65">
        <v>36.966526399999999</v>
      </c>
      <c r="AQ65">
        <v>1.3008033999999999</v>
      </c>
      <c r="AR65">
        <v>276.06125939999998</v>
      </c>
      <c r="AS65">
        <v>2.4263675</v>
      </c>
      <c r="AT65">
        <v>-45.2044006</v>
      </c>
      <c r="AU65">
        <v>4.0967912000000002</v>
      </c>
      <c r="AV65" s="40">
        <f>(5.2/nov_2021_out_good[[#This Row],[a]]+2*COS(nov_2021_out_good[[#This Row],[incl]]*3.1415/180)*((nov_2021_out_good[[#This Row],[a]]/5.2*(1-nov_2021_out_good[[#This Row],[e]]^2)^0.5)))</f>
        <v>3.1011932517116678</v>
      </c>
      <c r="AW65" s="33"/>
      <c r="AX65" s="33"/>
      <c r="AY65" s="33"/>
      <c r="AZ65" s="33"/>
      <c r="BA65" s="33"/>
    </row>
    <row r="66" spans="1:53">
      <c r="A66" s="19">
        <v>44227.124756944446</v>
      </c>
      <c r="B66" t="s">
        <v>428</v>
      </c>
      <c r="C66" t="s">
        <v>738</v>
      </c>
      <c r="D66">
        <v>39.4</v>
      </c>
      <c r="E66">
        <v>15.2</v>
      </c>
      <c r="F66">
        <v>14</v>
      </c>
      <c r="G66">
        <v>-5.8</v>
      </c>
      <c r="H66">
        <v>1.7</v>
      </c>
      <c r="I66" s="37">
        <v>267000000000</v>
      </c>
      <c r="J66">
        <v>0.72</v>
      </c>
      <c r="L66" s="9">
        <f>nov_2021_out_good[[#This Row],[Calculated Total Impact Energy(kt)]]*4180000000000*2/(nov_2021_out_good[[#This Row],[Vel(km/s)]]*1000)^2</f>
        <v>26052.63157894737</v>
      </c>
      <c r="M66" s="9">
        <f>2*(nov_2021_out_good[[#This Row],[Mass (kg)]]/4/1500)^0.3333</f>
        <v>3.2626878188051549</v>
      </c>
      <c r="N66" t="s">
        <v>492</v>
      </c>
      <c r="O66" t="s">
        <v>493</v>
      </c>
      <c r="P66">
        <v>5.3</v>
      </c>
      <c r="Q66">
        <v>115.2</v>
      </c>
      <c r="R66">
        <v>15.248934390000001</v>
      </c>
      <c r="S66">
        <v>43.811501100000001</v>
      </c>
      <c r="T66">
        <v>104.9766376</v>
      </c>
      <c r="U66">
        <v>2.7281053100000001</v>
      </c>
      <c r="V66">
        <v>-10.19805884</v>
      </c>
      <c r="W66">
        <v>11.003955530000001</v>
      </c>
      <c r="Z66">
        <v>1</v>
      </c>
      <c r="AA66">
        <v>0.88651849999999999</v>
      </c>
      <c r="AB66">
        <v>1.38805E-2</v>
      </c>
      <c r="AC66">
        <v>2.5807251999999998</v>
      </c>
      <c r="AD66">
        <v>1.7336218000000001</v>
      </c>
      <c r="AE66">
        <v>0.15532609999999999</v>
      </c>
      <c r="AF66">
        <v>0.48863210000000001</v>
      </c>
      <c r="AG66">
        <v>5.2702499999999999E-2</v>
      </c>
      <c r="AH66">
        <v>0.1212753</v>
      </c>
      <c r="AI66">
        <v>0.40873540000000003</v>
      </c>
      <c r="AJ66">
        <v>313.09308979999997</v>
      </c>
      <c r="AK66">
        <v>4.4949935999999999</v>
      </c>
      <c r="AL66">
        <v>132.09552289999999</v>
      </c>
      <c r="AM66">
        <v>3.2403941999999999</v>
      </c>
      <c r="AN66">
        <v>9.9515692999999992</v>
      </c>
      <c r="AO66">
        <v>1.1448453999999999</v>
      </c>
      <c r="AP66">
        <v>35.906324099999999</v>
      </c>
      <c r="AQ66">
        <v>0.63844060000000002</v>
      </c>
      <c r="AR66">
        <v>339.952652</v>
      </c>
      <c r="AS66">
        <v>1.8479953</v>
      </c>
      <c r="AT66">
        <v>-8.9012591000000008</v>
      </c>
      <c r="AU66">
        <v>1.2321637000000001</v>
      </c>
      <c r="AV66" s="40">
        <f>(5.2/nov_2021_out_good[[#This Row],[a]]+2*COS(nov_2021_out_good[[#This Row],[incl]]*3.1415/180)*((nov_2021_out_good[[#This Row],[a]]/5.2*(1-nov_2021_out_good[[#This Row],[e]]^2)^0.5)))</f>
        <v>3.581256262982035</v>
      </c>
      <c r="AW66" s="33"/>
      <c r="AX66" s="33"/>
      <c r="AY66" s="33"/>
      <c r="AZ66" s="33"/>
      <c r="BA66" s="33"/>
    </row>
    <row r="67" spans="1:53">
      <c r="A67" s="19">
        <v>41775.529722222222</v>
      </c>
      <c r="B67" t="s">
        <v>56</v>
      </c>
      <c r="C67" t="s">
        <v>57</v>
      </c>
      <c r="D67">
        <v>44</v>
      </c>
      <c r="E67">
        <v>16.5</v>
      </c>
      <c r="F67">
        <v>14.4</v>
      </c>
      <c r="G67">
        <v>4.5999999999999996</v>
      </c>
      <c r="H67">
        <v>6.5</v>
      </c>
      <c r="I67" s="37">
        <v>309000000000</v>
      </c>
      <c r="J67">
        <v>0.82</v>
      </c>
      <c r="L67" s="9">
        <f>nov_2021_out_good[[#This Row],[Calculated Total Impact Energy(kt)]]*4180000000000*2/(nov_2021_out_good[[#This Row],[Vel(km/s)]]*1000)^2</f>
        <v>25179.797979797979</v>
      </c>
      <c r="M67" s="9">
        <f>2*(nov_2021_out_good[[#This Row],[Mass (kg)]]/4/1500)^0.3333</f>
        <v>3.2258405434394528</v>
      </c>
      <c r="N67" t="s">
        <v>490</v>
      </c>
      <c r="O67" t="s">
        <v>491</v>
      </c>
      <c r="P67">
        <v>-44.2</v>
      </c>
      <c r="Q67">
        <v>-176.2</v>
      </c>
      <c r="R67">
        <v>16.4550904</v>
      </c>
      <c r="S67">
        <v>23.84135976</v>
      </c>
      <c r="T67">
        <v>33.133806280000002</v>
      </c>
      <c r="U67">
        <v>-5.5697247939999999</v>
      </c>
      <c r="V67">
        <v>-3.6355425870000002</v>
      </c>
      <c r="W67">
        <v>15.050946679999999</v>
      </c>
      <c r="Z67">
        <v>1</v>
      </c>
      <c r="AA67">
        <v>0.45468310000000001</v>
      </c>
      <c r="AB67">
        <v>3.1138800000000001E-2</v>
      </c>
      <c r="AC67">
        <v>1.1899853</v>
      </c>
      <c r="AD67">
        <v>0.82233420000000002</v>
      </c>
      <c r="AE67">
        <v>9.7666999999999997E-3</v>
      </c>
      <c r="AF67">
        <v>0.44708239999999999</v>
      </c>
      <c r="AG67">
        <v>3.5009100000000001E-2</v>
      </c>
      <c r="AH67">
        <v>1.6048453</v>
      </c>
      <c r="AI67">
        <v>0.58579029999999999</v>
      </c>
      <c r="AJ67">
        <v>321.3073627</v>
      </c>
      <c r="AK67">
        <v>1.4922396</v>
      </c>
      <c r="AL67">
        <v>55.437000099999999</v>
      </c>
      <c r="AM67">
        <v>2.14676E-2</v>
      </c>
      <c r="AN67">
        <v>12.0050109</v>
      </c>
      <c r="AO67">
        <v>1.1229254</v>
      </c>
      <c r="AP67">
        <v>26.0007576</v>
      </c>
      <c r="AQ67">
        <v>0.24638940000000001</v>
      </c>
      <c r="AR67">
        <v>262.5527065</v>
      </c>
      <c r="AS67">
        <v>1.2485531000000001</v>
      </c>
      <c r="AT67">
        <v>-20.059054799999998</v>
      </c>
      <c r="AU67">
        <v>1.2495312999999999</v>
      </c>
      <c r="AV67" s="40">
        <f>(5.2/nov_2021_out_good[[#This Row],[a]]+2*COS(nov_2021_out_good[[#This Row],[incl]]*3.1415/180)*((nov_2021_out_good[[#This Row],[a]]/5.2*(1-nov_2021_out_good[[#This Row],[e]]^2)^0.5)))</f>
        <v>6.6062644797080941</v>
      </c>
      <c r="AW67" s="33"/>
      <c r="AX67" s="33"/>
      <c r="AY67" s="33"/>
      <c r="AZ67" s="33"/>
      <c r="BA67" s="33"/>
    </row>
    <row r="68" spans="1:53">
      <c r="A68" s="19">
        <v>40943.61309027778</v>
      </c>
      <c r="B68" t="s">
        <v>179</v>
      </c>
      <c r="C68" t="s">
        <v>180</v>
      </c>
      <c r="D68">
        <v>34.200000000000003</v>
      </c>
      <c r="E68">
        <v>12.2</v>
      </c>
      <c r="F68">
        <v>-3.9</v>
      </c>
      <c r="G68">
        <v>10.9</v>
      </c>
      <c r="H68">
        <v>4</v>
      </c>
      <c r="I68" s="37">
        <v>150000000000</v>
      </c>
      <c r="J68">
        <v>0.43</v>
      </c>
      <c r="L68" s="9">
        <f>nov_2021_out_good[[#This Row],[Calculated Total Impact Energy(kt)]]*4180000000000*2/(nov_2021_out_good[[#This Row],[Vel(km/s)]]*1000)^2</f>
        <v>24152.1096479441</v>
      </c>
      <c r="M68" s="9">
        <f>2*(nov_2021_out_good[[#This Row],[Mass (kg)]]/4/1500)^0.3333</f>
        <v>3.1813474957581573</v>
      </c>
      <c r="N68" t="s">
        <v>492</v>
      </c>
      <c r="O68" t="s">
        <v>493</v>
      </c>
      <c r="P68">
        <v>32.4</v>
      </c>
      <c r="Q68">
        <v>0.1</v>
      </c>
      <c r="R68">
        <v>12.248265180000001</v>
      </c>
      <c r="S68">
        <v>84.690018170000002</v>
      </c>
      <c r="T68">
        <v>243.4204756</v>
      </c>
      <c r="U68">
        <v>5.4568394079999996</v>
      </c>
      <c r="V68">
        <v>10.90679018</v>
      </c>
      <c r="W68">
        <v>1.1335041530000001</v>
      </c>
      <c r="Z68">
        <v>1</v>
      </c>
      <c r="AA68">
        <v>0.52930089999999996</v>
      </c>
      <c r="AB68">
        <v>6.3261600000000001E-2</v>
      </c>
      <c r="AC68">
        <v>0.99954379999999998</v>
      </c>
      <c r="AD68">
        <v>0.76442239999999995</v>
      </c>
      <c r="AE68">
        <v>2.6955799999999999E-2</v>
      </c>
      <c r="AF68">
        <v>0.30758049999999998</v>
      </c>
      <c r="AG68">
        <v>5.8362400000000002E-2</v>
      </c>
      <c r="AH68">
        <v>3.3123103</v>
      </c>
      <c r="AI68">
        <v>0.25565749999999998</v>
      </c>
      <c r="AJ68">
        <v>194.39878300000001</v>
      </c>
      <c r="AK68">
        <v>3.1051823000000001</v>
      </c>
      <c r="AL68">
        <v>135.03261850000001</v>
      </c>
      <c r="AM68">
        <v>1.3982000000000001E-3</v>
      </c>
      <c r="AN68">
        <v>5.8614078999999997</v>
      </c>
      <c r="AO68">
        <v>1.3166644000000001</v>
      </c>
      <c r="AP68">
        <v>25.285866800000001</v>
      </c>
      <c r="AQ68">
        <v>0.80921019999999999</v>
      </c>
      <c r="AR68">
        <v>246.92419380000001</v>
      </c>
      <c r="AS68">
        <v>8.6326272999999993</v>
      </c>
      <c r="AT68">
        <v>-36.265963399999997</v>
      </c>
      <c r="AU68">
        <v>2.5036771999999998</v>
      </c>
      <c r="AV68" s="40">
        <f>(5.2/nov_2021_out_good[[#This Row],[a]]+2*COS(nov_2021_out_good[[#This Row],[incl]]*3.1415/180)*((nov_2021_out_good[[#This Row],[a]]/5.2*(1-nov_2021_out_good[[#This Row],[e]]^2)^0.5)))</f>
        <v>7.0818101062190335</v>
      </c>
      <c r="AW68" s="33"/>
      <c r="AX68" s="33"/>
      <c r="AY68" s="33"/>
      <c r="AZ68" s="33"/>
      <c r="BA68" s="33"/>
    </row>
    <row r="69" spans="1:53">
      <c r="A69" s="38">
        <v>43748.678194444445</v>
      </c>
      <c r="B69" s="9" t="s">
        <v>717</v>
      </c>
      <c r="C69" s="9" t="s">
        <v>827</v>
      </c>
      <c r="D69" s="9">
        <v>47.3</v>
      </c>
      <c r="E69" s="9">
        <v>14.1</v>
      </c>
      <c r="F69" s="9">
        <v>1.5</v>
      </c>
      <c r="G69" s="9">
        <v>-12.9</v>
      </c>
      <c r="H69" s="9">
        <v>-5.4</v>
      </c>
      <c r="I69" s="39">
        <v>206000000000</v>
      </c>
      <c r="J69" s="9">
        <v>0.56999999999999995</v>
      </c>
      <c r="K69" s="9"/>
      <c r="L69" s="9">
        <f>nov_2021_out_good[[#This Row],[Calculated Total Impact Energy(kt)]]*4180000000000*2/(nov_2021_out_good[[#This Row],[Vel(km/s)]]*1000)^2</f>
        <v>23968.613248830541</v>
      </c>
      <c r="M69" s="9">
        <f>2*(nov_2021_out_good[[#This Row],[Mass (kg)]]/4/1500)^0.3333</f>
        <v>3.1732710166925213</v>
      </c>
      <c r="N69" s="9" t="s">
        <v>492</v>
      </c>
      <c r="O69" s="9" t="s">
        <v>493</v>
      </c>
      <c r="P69" s="9">
        <v>44.3</v>
      </c>
      <c r="Q69" s="9">
        <v>122.9</v>
      </c>
      <c r="R69" s="9">
        <v>14.064849799999999</v>
      </c>
      <c r="S69" s="9">
        <v>30.599270879999999</v>
      </c>
      <c r="T69" s="9">
        <v>233.39730850000001</v>
      </c>
      <c r="U69" s="9">
        <v>4.2689044259999998</v>
      </c>
      <c r="V69" s="9">
        <v>5.7475206070000002</v>
      </c>
      <c r="W69" s="9">
        <v>12.10629844</v>
      </c>
      <c r="X69" s="9"/>
      <c r="Y69" s="9"/>
      <c r="Z69" s="9">
        <v>1</v>
      </c>
      <c r="AA69" s="9">
        <v>0.8647203</v>
      </c>
      <c r="AB69" s="9">
        <v>1.7812000000000001E-2</v>
      </c>
      <c r="AC69" s="9">
        <v>1.8232417000000001</v>
      </c>
      <c r="AD69" s="9">
        <v>1.3439810000000001</v>
      </c>
      <c r="AE69" s="9">
        <v>6.4103800000000002E-2</v>
      </c>
      <c r="AF69" s="9">
        <v>0.35659780000000002</v>
      </c>
      <c r="AG69" s="9">
        <v>4.1866500000000001E-2</v>
      </c>
      <c r="AH69" s="9">
        <v>4.7510893000000003</v>
      </c>
      <c r="AI69" s="9">
        <v>0.79788179999999997</v>
      </c>
      <c r="AJ69" s="9">
        <v>240.67547529999999</v>
      </c>
      <c r="AK69" s="9">
        <v>2.3007632999999998</v>
      </c>
      <c r="AL69" s="9">
        <v>196.7868699</v>
      </c>
      <c r="AM69" s="9">
        <v>1.9350000000000001E-3</v>
      </c>
      <c r="AN69" s="9">
        <v>8.8055459000000003</v>
      </c>
      <c r="AO69" s="9">
        <v>1.1345809</v>
      </c>
      <c r="AP69" s="9">
        <v>33.416270500000003</v>
      </c>
      <c r="AQ69" s="9">
        <v>0.47108090000000002</v>
      </c>
      <c r="AR69" s="9">
        <v>353.05302849999998</v>
      </c>
      <c r="AS69" s="9">
        <v>1.4788532999999999</v>
      </c>
      <c r="AT69" s="9">
        <v>16.301514099999999</v>
      </c>
      <c r="AU69" s="9">
        <v>1.5474306</v>
      </c>
      <c r="AV69" s="40">
        <f>(5.2/nov_2021_out_good[[#This Row],[a]]+2*COS(nov_2021_out_good[[#This Row],[incl]]*3.1415/180)*((nov_2021_out_good[[#This Row],[a]]/5.2*(1-nov_2021_out_good[[#This Row],[e]]^2)^0.5)))</f>
        <v>4.3503757147952555</v>
      </c>
      <c r="AW69" s="33"/>
      <c r="AX69" s="33"/>
      <c r="AY69" s="33"/>
      <c r="AZ69" s="33"/>
      <c r="BA69" s="33"/>
    </row>
    <row r="70" spans="1:53">
      <c r="A70" s="19">
        <v>43577.904293981483</v>
      </c>
      <c r="B70" t="s">
        <v>862</v>
      </c>
      <c r="C70" t="s">
        <v>863</v>
      </c>
      <c r="D70">
        <v>33.299999999999997</v>
      </c>
      <c r="E70">
        <v>11.4</v>
      </c>
      <c r="F70">
        <v>3.4</v>
      </c>
      <c r="G70">
        <v>-4.2</v>
      </c>
      <c r="H70">
        <v>10</v>
      </c>
      <c r="I70" s="37">
        <v>124000000000</v>
      </c>
      <c r="J70">
        <v>0.37</v>
      </c>
      <c r="L70" s="9">
        <f>nov_2021_out_good[[#This Row],[Calculated Total Impact Energy(kt)]]*4180000000000*2/(nov_2021_out_good[[#This Row],[Vel(km/s)]]*1000)^2</f>
        <v>23801.169590643276</v>
      </c>
      <c r="M70" s="9">
        <f>2*(nov_2021_out_good[[#This Row],[Mass (kg)]]/4/1500)^0.3333</f>
        <v>3.1658650389181395</v>
      </c>
      <c r="N70" t="s">
        <v>490</v>
      </c>
      <c r="O70" t="s">
        <v>493</v>
      </c>
      <c r="P70">
        <v>-48.8</v>
      </c>
      <c r="Q70">
        <v>67.8</v>
      </c>
      <c r="R70">
        <v>11.366617789999999</v>
      </c>
      <c r="S70">
        <v>35.624503310000001</v>
      </c>
      <c r="T70">
        <v>134.3434852</v>
      </c>
      <c r="U70">
        <v>4.6276078480000002</v>
      </c>
      <c r="V70">
        <v>-4.7348912929999996</v>
      </c>
      <c r="W70">
        <v>9.2393749809999992</v>
      </c>
      <c r="Z70">
        <v>1</v>
      </c>
      <c r="AA70">
        <v>0.87687570000000004</v>
      </c>
      <c r="AB70">
        <v>0.36901430000000002</v>
      </c>
      <c r="AC70">
        <v>1.0119119999999999</v>
      </c>
      <c r="AD70">
        <v>0.94439390000000001</v>
      </c>
      <c r="AE70">
        <v>0.18746380000000001</v>
      </c>
      <c r="AF70">
        <v>7.1493600000000004E-2</v>
      </c>
      <c r="AG70">
        <v>0.2063856</v>
      </c>
      <c r="AH70">
        <v>1.7864817</v>
      </c>
      <c r="AI70">
        <v>6.7259361999999996</v>
      </c>
      <c r="AJ70">
        <v>204.0320371</v>
      </c>
      <c r="AK70">
        <v>48.983463899999997</v>
      </c>
      <c r="AL70">
        <v>212.16097070000001</v>
      </c>
      <c r="AM70">
        <v>0.18861639999999999</v>
      </c>
      <c r="AN70">
        <v>1.3413556</v>
      </c>
      <c r="AO70">
        <v>4.7725732000000001</v>
      </c>
      <c r="AP70">
        <v>28.734344</v>
      </c>
      <c r="AQ70">
        <v>3.2437098</v>
      </c>
      <c r="AR70">
        <v>350.0584222</v>
      </c>
      <c r="AS70">
        <v>25.703295399999998</v>
      </c>
      <c r="AT70">
        <v>-50.722038900000001</v>
      </c>
      <c r="AU70">
        <v>15.919473699999999</v>
      </c>
      <c r="AV70" s="40">
        <f>(5.2/nov_2021_out_good[[#This Row],[a]]+2*COS(nov_2021_out_good[[#This Row],[incl]]*3.1415/180)*((nov_2021_out_good[[#This Row],[a]]/5.2*(1-nov_2021_out_good[[#This Row],[e]]^2)^0.5)))</f>
        <v>5.8682998860204263</v>
      </c>
      <c r="AW70" s="33"/>
      <c r="AX70" s="33"/>
      <c r="AY70" s="33"/>
      <c r="AZ70" s="33"/>
      <c r="BA70" s="33"/>
    </row>
    <row r="71" spans="1:53">
      <c r="A71" s="19">
        <v>41485.10900462963</v>
      </c>
      <c r="B71" t="s">
        <v>80</v>
      </c>
      <c r="C71" t="s">
        <v>81</v>
      </c>
      <c r="D71">
        <v>25.6</v>
      </c>
      <c r="E71">
        <v>18.8</v>
      </c>
      <c r="F71">
        <v>15.9</v>
      </c>
      <c r="G71">
        <v>-8.6</v>
      </c>
      <c r="H71">
        <v>5.0999999999999996</v>
      </c>
      <c r="I71" s="37">
        <v>390000000000</v>
      </c>
      <c r="J71">
        <v>1</v>
      </c>
      <c r="L71" s="9">
        <f>nov_2021_out_good[[#This Row],[Calculated Total Impact Energy(kt)]]*4180000000000*2/(nov_2021_out_good[[#This Row],[Vel(km/s)]]*1000)^2</f>
        <v>23653.236758714349</v>
      </c>
      <c r="M71" s="9">
        <f>2*(nov_2021_out_good[[#This Row],[Mass (kg)]]/4/1500)^0.3333</f>
        <v>3.1592930628076519</v>
      </c>
      <c r="N71" t="s">
        <v>490</v>
      </c>
      <c r="O71" t="s">
        <v>493</v>
      </c>
      <c r="P71">
        <v>-50.2</v>
      </c>
      <c r="Q71">
        <v>90.2</v>
      </c>
      <c r="R71">
        <v>18.78243861</v>
      </c>
      <c r="S71">
        <v>59.76207994</v>
      </c>
      <c r="T71">
        <v>77.958446289999998</v>
      </c>
      <c r="U71">
        <v>-3.3852793600000002</v>
      </c>
      <c r="V71">
        <v>-15.869883529999999</v>
      </c>
      <c r="W71">
        <v>9.4586828050000005</v>
      </c>
      <c r="Z71">
        <v>1</v>
      </c>
      <c r="AA71">
        <v>0.86753340000000001</v>
      </c>
      <c r="AB71">
        <v>1.0748300000000001E-2</v>
      </c>
      <c r="AC71">
        <v>3.8614506999999998</v>
      </c>
      <c r="AD71">
        <v>2.3644919999999998</v>
      </c>
      <c r="AE71">
        <v>0.34131499999999998</v>
      </c>
      <c r="AF71">
        <v>0.63309950000000004</v>
      </c>
      <c r="AG71">
        <v>5.5870299999999998E-2</v>
      </c>
      <c r="AH71">
        <v>9.7645596000000001</v>
      </c>
      <c r="AI71">
        <v>1.1156843999999999</v>
      </c>
      <c r="AJ71">
        <v>308.67555720000001</v>
      </c>
      <c r="AK71">
        <v>1.5072293000000001</v>
      </c>
      <c r="AL71">
        <v>306.91591570000003</v>
      </c>
      <c r="AM71">
        <v>8.853E-4</v>
      </c>
      <c r="AN71">
        <v>14.786429</v>
      </c>
      <c r="AO71">
        <v>1.1768964</v>
      </c>
      <c r="AP71">
        <v>37.047438999999997</v>
      </c>
      <c r="AQ71">
        <v>0.73093129999999995</v>
      </c>
      <c r="AR71">
        <v>142.93158489999999</v>
      </c>
      <c r="AS71">
        <v>1.2861383</v>
      </c>
      <c r="AT71">
        <v>-10.343847</v>
      </c>
      <c r="AU71">
        <v>1.3388453</v>
      </c>
      <c r="AV71" s="40">
        <f>(5.2/nov_2021_out_good[[#This Row],[a]]+2*COS(nov_2021_out_good[[#This Row],[incl]]*3.1415/180)*((nov_2021_out_good[[#This Row],[a]]/5.2*(1-nov_2021_out_good[[#This Row],[e]]^2)^0.5)))</f>
        <v>2.8929614117106994</v>
      </c>
      <c r="AW71" s="33"/>
      <c r="AX71" s="33"/>
      <c r="AY71" s="33"/>
      <c r="AZ71" s="33"/>
      <c r="BA71" s="33"/>
    </row>
    <row r="72" spans="1:53">
      <c r="A72" s="19">
        <v>42134.322928240741</v>
      </c>
      <c r="B72" t="s">
        <v>188</v>
      </c>
      <c r="C72" t="s">
        <v>189</v>
      </c>
      <c r="D72">
        <v>29.6</v>
      </c>
      <c r="E72">
        <v>12.2</v>
      </c>
      <c r="F72">
        <v>11.2</v>
      </c>
      <c r="G72">
        <v>0.9</v>
      </c>
      <c r="H72">
        <v>4.7</v>
      </c>
      <c r="I72" s="37">
        <v>143000000000</v>
      </c>
      <c r="J72">
        <v>0.42</v>
      </c>
      <c r="L72" s="9">
        <f>nov_2021_out_good[[#This Row],[Calculated Total Impact Energy(kt)]]*4180000000000*2/(nov_2021_out_good[[#This Row],[Vel(km/s)]]*1000)^2</f>
        <v>23590.432679387261</v>
      </c>
      <c r="M72" s="9">
        <f>2*(nov_2021_out_good[[#This Row],[Mass (kg)]]/4/1500)^0.3333</f>
        <v>3.1564946788758852</v>
      </c>
      <c r="N72" t="s">
        <v>490</v>
      </c>
      <c r="O72" t="s">
        <v>491</v>
      </c>
      <c r="P72">
        <v>-46.3</v>
      </c>
      <c r="Q72">
        <v>-179.3</v>
      </c>
      <c r="R72">
        <v>12.179490960000001</v>
      </c>
      <c r="S72">
        <v>23.810436249999999</v>
      </c>
      <c r="T72">
        <v>8.9281963149999992</v>
      </c>
      <c r="U72">
        <v>-4.8574296439999998</v>
      </c>
      <c r="V72">
        <v>-0.763102422</v>
      </c>
      <c r="W72">
        <v>11.142847570000001</v>
      </c>
      <c r="Z72">
        <v>1</v>
      </c>
      <c r="AA72">
        <v>0.99963579999999996</v>
      </c>
      <c r="AB72">
        <v>4.5756E-3</v>
      </c>
      <c r="AC72">
        <v>1.7724479</v>
      </c>
      <c r="AD72">
        <v>1.3860418999999999</v>
      </c>
      <c r="AE72">
        <v>0.1747467</v>
      </c>
      <c r="AF72">
        <v>0.27878380000000003</v>
      </c>
      <c r="AG72">
        <v>9.4104499999999994E-2</v>
      </c>
      <c r="AH72">
        <v>2.3493103</v>
      </c>
      <c r="AI72">
        <v>1.0199142000000001</v>
      </c>
      <c r="AJ72">
        <v>17.407928099999999</v>
      </c>
      <c r="AK72">
        <v>1.8557949</v>
      </c>
      <c r="AL72">
        <v>229.0987174</v>
      </c>
      <c r="AM72">
        <v>1.7426500000000001E-2</v>
      </c>
      <c r="AN72">
        <v>4.8310358999999998</v>
      </c>
      <c r="AO72">
        <v>1.5333848999999999</v>
      </c>
      <c r="AP72">
        <v>33.424791300000003</v>
      </c>
      <c r="AQ72">
        <v>1.2071076000000001</v>
      </c>
      <c r="AR72">
        <v>167.3196591</v>
      </c>
      <c r="AS72">
        <v>1.4446417</v>
      </c>
      <c r="AT72">
        <v>-12.436863600000001</v>
      </c>
      <c r="AU72">
        <v>2.941872</v>
      </c>
      <c r="AV72" s="40">
        <f>(5.2/nov_2021_out_good[[#This Row],[a]]+2*COS(nov_2021_out_good[[#This Row],[incl]]*3.1415/180)*((nov_2021_out_good[[#This Row],[a]]/5.2*(1-nov_2021_out_good[[#This Row],[e]]^2)^0.5)))</f>
        <v>4.2632180256192358</v>
      </c>
      <c r="AW72" s="33"/>
      <c r="AX72" s="33"/>
      <c r="AY72" s="33"/>
      <c r="AZ72" s="33"/>
      <c r="BA72" s="33"/>
    </row>
    <row r="73" spans="1:53">
      <c r="A73" s="19">
        <v>40639.354803240742</v>
      </c>
      <c r="B73" t="s">
        <v>220</v>
      </c>
      <c r="C73" t="s">
        <v>221</v>
      </c>
      <c r="D73">
        <v>22.2</v>
      </c>
      <c r="E73">
        <v>12.7</v>
      </c>
      <c r="F73">
        <v>3.3</v>
      </c>
      <c r="G73">
        <v>11.8</v>
      </c>
      <c r="H73">
        <v>-3.5</v>
      </c>
      <c r="I73" s="37">
        <v>148000000000</v>
      </c>
      <c r="J73">
        <v>0.43</v>
      </c>
      <c r="L73" s="9">
        <f>nov_2021_out_good[[#This Row],[Calculated Total Impact Energy(kt)]]*4180000000000*2/(nov_2021_out_good[[#This Row],[Vel(km/s)]]*1000)^2</f>
        <v>22287.804575609152</v>
      </c>
      <c r="M73" s="9">
        <f>2*(nov_2021_out_good[[#This Row],[Mass (kg)]]/4/1500)^0.3333</f>
        <v>3.0972981422191581</v>
      </c>
      <c r="N73" t="s">
        <v>492</v>
      </c>
      <c r="O73" t="s">
        <v>491</v>
      </c>
      <c r="P73">
        <v>71.099999999999994</v>
      </c>
      <c r="Q73">
        <v>-43.5</v>
      </c>
      <c r="R73">
        <v>12.74284113</v>
      </c>
      <c r="S73">
        <v>66.078763670000001</v>
      </c>
      <c r="T73">
        <v>248.40925010000001</v>
      </c>
      <c r="U73">
        <v>4.2862687900000003</v>
      </c>
      <c r="V73">
        <v>10.83098768</v>
      </c>
      <c r="W73">
        <v>5.1669725939999998</v>
      </c>
      <c r="Z73">
        <v>1</v>
      </c>
      <c r="AA73">
        <v>0.75257739999999995</v>
      </c>
      <c r="AB73">
        <v>3.91496E-2</v>
      </c>
      <c r="AC73">
        <v>1.1415683999999999</v>
      </c>
      <c r="AD73">
        <v>0.9470729</v>
      </c>
      <c r="AE73">
        <v>7.0457000000000002E-3</v>
      </c>
      <c r="AF73">
        <v>0.20536489999999999</v>
      </c>
      <c r="AG73">
        <v>4.0642299999999999E-2</v>
      </c>
      <c r="AH73">
        <v>0.7913</v>
      </c>
      <c r="AI73">
        <v>1.2857453000000001</v>
      </c>
      <c r="AJ73">
        <v>297.01746320000001</v>
      </c>
      <c r="AK73">
        <v>2.2152652000000002</v>
      </c>
      <c r="AL73">
        <v>16.085552400000001</v>
      </c>
      <c r="AM73">
        <v>6.3684199999999996E-2</v>
      </c>
      <c r="AN73">
        <v>6.3840089000000004</v>
      </c>
      <c r="AO73">
        <v>1.2846671999999999</v>
      </c>
      <c r="AP73">
        <v>28.922044100000001</v>
      </c>
      <c r="AQ73">
        <v>0.12047190000000001</v>
      </c>
      <c r="AR73">
        <v>208.18736960000001</v>
      </c>
      <c r="AS73">
        <v>1.8674128000000001</v>
      </c>
      <c r="AT73">
        <v>-7.8112640000000004</v>
      </c>
      <c r="AU73">
        <v>4.7823738999999996</v>
      </c>
      <c r="AV73" s="40">
        <f>(5.2/nov_2021_out_good[[#This Row],[a]]+2*COS(nov_2021_out_good[[#This Row],[incl]]*3.1415/180)*((nov_2021_out_good[[#This Row],[a]]/5.2*(1-nov_2021_out_good[[#This Row],[e]]^2)^0.5)))</f>
        <v>5.8470624290823645</v>
      </c>
      <c r="AW73" s="33"/>
      <c r="AX73" s="33"/>
      <c r="AY73" s="33"/>
      <c r="AZ73" s="33"/>
      <c r="BA73" s="33"/>
    </row>
    <row r="74" spans="1:53">
      <c r="A74" s="19">
        <v>43669.863171296296</v>
      </c>
      <c r="B74" t="s">
        <v>843</v>
      </c>
      <c r="C74" t="s">
        <v>814</v>
      </c>
      <c r="D74">
        <v>30.6</v>
      </c>
      <c r="E74">
        <v>16.100000000000001</v>
      </c>
      <c r="F74">
        <v>1.5</v>
      </c>
      <c r="G74">
        <v>15.1</v>
      </c>
      <c r="H74">
        <v>-5.5</v>
      </c>
      <c r="I74" s="37">
        <v>255000000000</v>
      </c>
      <c r="J74">
        <v>0.69</v>
      </c>
      <c r="L74" s="9">
        <f>nov_2021_out_good[[#This Row],[Calculated Total Impact Energy(kt)]]*4180000000000*2/(nov_2021_out_good[[#This Row],[Vel(km/s)]]*1000)^2</f>
        <v>22253.771073646843</v>
      </c>
      <c r="M74" s="9">
        <f>2*(nov_2021_out_good[[#This Row],[Mass (kg)]]/4/1500)^0.3333</f>
        <v>3.0957209708946793</v>
      </c>
      <c r="N74" t="s">
        <v>492</v>
      </c>
      <c r="O74" t="s">
        <v>491</v>
      </c>
      <c r="P74">
        <v>44.6</v>
      </c>
      <c r="Q74">
        <v>-147.6</v>
      </c>
      <c r="R74">
        <v>16.140322179999998</v>
      </c>
      <c r="S74">
        <v>49.302198560000001</v>
      </c>
      <c r="T74">
        <v>102.5272404</v>
      </c>
      <c r="U74">
        <v>2.6542374350000002</v>
      </c>
      <c r="V74">
        <v>-11.94561148</v>
      </c>
      <c r="W74">
        <v>10.524608779999999</v>
      </c>
      <c r="Z74">
        <v>1</v>
      </c>
      <c r="AA74">
        <v>0.9409767</v>
      </c>
      <c r="AB74">
        <v>1.0475099999999999E-2</v>
      </c>
      <c r="AC74">
        <v>3.9679669999999998</v>
      </c>
      <c r="AD74">
        <v>2.4544717999999999</v>
      </c>
      <c r="AE74">
        <v>0.378191</v>
      </c>
      <c r="AF74">
        <v>0.61662760000000005</v>
      </c>
      <c r="AG74">
        <v>6.2673800000000002E-2</v>
      </c>
      <c r="AH74">
        <v>1.9621763000000001</v>
      </c>
      <c r="AI74">
        <v>0.47490520000000003</v>
      </c>
      <c r="AJ74">
        <v>143.70215379999999</v>
      </c>
      <c r="AK74">
        <v>1.7187288000000001</v>
      </c>
      <c r="AL74">
        <v>120.5074705</v>
      </c>
      <c r="AM74">
        <v>1.4653299999999999E-2</v>
      </c>
      <c r="AN74">
        <v>11.3169045</v>
      </c>
      <c r="AO74">
        <v>1.1335261999999999</v>
      </c>
      <c r="AP74">
        <v>37.2156175</v>
      </c>
      <c r="AQ74">
        <v>0.74821199999999999</v>
      </c>
      <c r="AR74">
        <v>161.8990441</v>
      </c>
      <c r="AS74">
        <v>1.5295917000000001</v>
      </c>
      <c r="AT74">
        <v>14.4524703</v>
      </c>
      <c r="AU74">
        <v>1.4582328</v>
      </c>
      <c r="AV74" s="40">
        <f>(5.2/nov_2021_out_good[[#This Row],[a]]+2*COS(nov_2021_out_good[[#This Row],[incl]]*3.1415/180)*((nov_2021_out_good[[#This Row],[a]]/5.2*(1-nov_2021_out_good[[#This Row],[e]]^2)^0.5)))</f>
        <v>2.8613367873394981</v>
      </c>
      <c r="AW74" s="33"/>
      <c r="AX74" s="33"/>
      <c r="AY74" s="33"/>
      <c r="AZ74" s="33"/>
      <c r="BA74" s="33"/>
    </row>
    <row r="75" spans="1:53">
      <c r="A75" s="19">
        <v>44648.430833333332</v>
      </c>
      <c r="B75" t="s">
        <v>1693</v>
      </c>
      <c r="C75" t="s">
        <v>1694</v>
      </c>
      <c r="D75">
        <v>29</v>
      </c>
      <c r="E75">
        <v>19.600000000000001</v>
      </c>
      <c r="F75">
        <v>-16.600000000000001</v>
      </c>
      <c r="G75">
        <v>-10.4</v>
      </c>
      <c r="H75">
        <v>0.1</v>
      </c>
      <c r="I75" s="37">
        <v>378000000000</v>
      </c>
      <c r="J75">
        <v>0.98</v>
      </c>
      <c r="L75" s="9">
        <f>nov_2021_out_good[[#This Row],[Calculated Total Impact Energy(kt)]]*4180000000000*2/(nov_2021_out_good[[#This Row],[Vel(km/s)]]*1000)^2</f>
        <v>21326.530612244896</v>
      </c>
      <c r="M75" s="9">
        <f>2*(nov_2021_out_good[[#This Row],[Mass (kg)]]/4/1500)^0.3333</f>
        <v>3.0521177883466719</v>
      </c>
      <c r="N75" t="s">
        <v>490</v>
      </c>
      <c r="O75" t="s">
        <v>493</v>
      </c>
      <c r="P75">
        <v>-7.7</v>
      </c>
      <c r="Q75">
        <v>74.3</v>
      </c>
      <c r="R75">
        <v>19.58902754</v>
      </c>
      <c r="S75">
        <v>42.741739180000003</v>
      </c>
      <c r="T75">
        <v>277.97358300000002</v>
      </c>
      <c r="U75">
        <v>-1.8442321639999999</v>
      </c>
      <c r="V75">
        <v>13.16643835</v>
      </c>
      <c r="W75">
        <v>14.38658086</v>
      </c>
      <c r="Z75">
        <v>1</v>
      </c>
      <c r="AA75">
        <v>0.633212</v>
      </c>
      <c r="AB75">
        <v>1.61444E-2</v>
      </c>
      <c r="AC75">
        <v>2.2962503999999999</v>
      </c>
      <c r="AD75">
        <v>1.4647311999999999</v>
      </c>
      <c r="AE75">
        <v>0.1218484</v>
      </c>
      <c r="AF75">
        <v>0.56769400000000003</v>
      </c>
      <c r="AG75">
        <v>4.1951299999999997E-2</v>
      </c>
      <c r="AH75">
        <v>1.4331476999999999</v>
      </c>
      <c r="AI75">
        <v>0.64376440000000001</v>
      </c>
      <c r="AJ75">
        <v>269.48157739999999</v>
      </c>
      <c r="AK75">
        <v>2.2585438</v>
      </c>
      <c r="AL75">
        <v>187.38883989999999</v>
      </c>
      <c r="AM75">
        <v>1.1552099999999999E-2</v>
      </c>
      <c r="AN75">
        <v>16.482963399999999</v>
      </c>
      <c r="AO75">
        <v>1.1826817999999999</v>
      </c>
      <c r="AP75">
        <v>34.235069500000002</v>
      </c>
      <c r="AQ75">
        <v>0.73584870000000002</v>
      </c>
      <c r="AR75">
        <v>7.4352248000000003</v>
      </c>
      <c r="AS75">
        <v>1.1984657000000001</v>
      </c>
      <c r="AT75">
        <v>0.40197870000000002</v>
      </c>
      <c r="AU75">
        <v>1.0635790000000001</v>
      </c>
      <c r="AV75" s="40">
        <f>(5.2/nov_2021_out_good[[#This Row],[a]]+2*COS(nov_2021_out_good[[#This Row],[incl]]*3.1415/180)*((nov_2021_out_good[[#This Row],[a]]/5.2*(1-nov_2021_out_good[[#This Row],[e]]^2)^0.5)))</f>
        <v>4.0137731410977233</v>
      </c>
      <c r="AW75" s="40"/>
      <c r="AX75" s="40"/>
      <c r="AY75" s="40"/>
      <c r="AZ75" s="40"/>
      <c r="BA75" s="40"/>
    </row>
    <row r="76" spans="1:53">
      <c r="A76" s="19">
        <v>43894.851377314815</v>
      </c>
      <c r="B76" t="s">
        <v>796</v>
      </c>
      <c r="C76" t="s">
        <v>797</v>
      </c>
      <c r="D76">
        <v>24.3</v>
      </c>
      <c r="E76">
        <v>19.8</v>
      </c>
      <c r="F76">
        <v>-5.2</v>
      </c>
      <c r="G76">
        <v>2.2000000000000002</v>
      </c>
      <c r="H76">
        <v>19</v>
      </c>
      <c r="I76" s="37">
        <v>394000000000</v>
      </c>
      <c r="J76">
        <v>1</v>
      </c>
      <c r="L76" s="9">
        <f>nov_2021_out_good[[#This Row],[Calculated Total Impact Energy(kt)]]*4180000000000*2/(nov_2021_out_good[[#This Row],[Vel(km/s)]]*1000)^2</f>
        <v>21324.354657687993</v>
      </c>
      <c r="M76" s="9">
        <f>2*(nov_2021_out_good[[#This Row],[Mass (kg)]]/4/1500)^0.3333</f>
        <v>3.052013992258511</v>
      </c>
      <c r="N76" t="s">
        <v>490</v>
      </c>
      <c r="O76" t="s">
        <v>493</v>
      </c>
      <c r="P76">
        <v>-53.3</v>
      </c>
      <c r="Q76">
        <v>90.8</v>
      </c>
      <c r="R76">
        <v>19.821200770000001</v>
      </c>
      <c r="S76">
        <v>45.569515060000001</v>
      </c>
      <c r="T76">
        <v>201.41822440000001</v>
      </c>
      <c r="U76">
        <v>13.176823860000001</v>
      </c>
      <c r="V76">
        <v>5.1687763279999999</v>
      </c>
      <c r="W76">
        <v>13.875700500000001</v>
      </c>
      <c r="Z76">
        <v>1</v>
      </c>
      <c r="AA76">
        <v>0.9846897</v>
      </c>
      <c r="AB76">
        <v>2.4827999999999999E-3</v>
      </c>
      <c r="AC76">
        <v>1.7395529000000001</v>
      </c>
      <c r="AD76">
        <v>1.3621213000000001</v>
      </c>
      <c r="AE76">
        <v>7.2883400000000001E-2</v>
      </c>
      <c r="AF76">
        <v>0.27709099999999998</v>
      </c>
      <c r="AG76">
        <v>3.8076800000000001E-2</v>
      </c>
      <c r="AH76">
        <v>29.124007899999999</v>
      </c>
      <c r="AI76">
        <v>1.9336563</v>
      </c>
      <c r="AJ76">
        <v>345.25188429999997</v>
      </c>
      <c r="AK76">
        <v>2.9437731999999999</v>
      </c>
      <c r="AL76">
        <v>164.4566955</v>
      </c>
      <c r="AM76">
        <v>6.86E-5</v>
      </c>
      <c r="AN76">
        <v>16.464028599999999</v>
      </c>
      <c r="AO76">
        <v>1.1976651</v>
      </c>
      <c r="AP76">
        <v>33.729514100000003</v>
      </c>
      <c r="AQ76">
        <v>0.51658630000000005</v>
      </c>
      <c r="AR76">
        <v>77.674535599999999</v>
      </c>
      <c r="AS76">
        <v>3.2730595999999998</v>
      </c>
      <c r="AT76">
        <v>-69.502776299999994</v>
      </c>
      <c r="AU76">
        <v>1.166312</v>
      </c>
      <c r="AV76" s="40">
        <f>(5.2/nov_2021_out_good[[#This Row],[a]]+2*COS(nov_2021_out_good[[#This Row],[incl]]*3.1415/180)*((nov_2021_out_good[[#This Row],[a]]/5.2*(1-nov_2021_out_good[[#This Row],[e]]^2)^0.5)))</f>
        <v>4.2573145607430343</v>
      </c>
      <c r="AW76" s="33"/>
      <c r="AX76" s="33"/>
      <c r="AY76" s="33"/>
      <c r="AZ76" s="33"/>
      <c r="BA76" s="33"/>
    </row>
    <row r="77" spans="1:53">
      <c r="A77" s="19">
        <v>43012.504918981482</v>
      </c>
      <c r="B77" t="s">
        <v>166</v>
      </c>
      <c r="C77" t="s">
        <v>560</v>
      </c>
      <c r="D77">
        <v>37</v>
      </c>
      <c r="E77">
        <v>14.6</v>
      </c>
      <c r="F77">
        <v>-8.5</v>
      </c>
      <c r="G77">
        <v>-9</v>
      </c>
      <c r="H77">
        <v>7.8</v>
      </c>
      <c r="I77" s="37">
        <v>192000000000</v>
      </c>
      <c r="J77">
        <v>0.54</v>
      </c>
      <c r="L77" s="9">
        <f>nov_2021_out_good[[#This Row],[Calculated Total Impact Energy(kt)]]*4180000000000*2/(nov_2021_out_good[[#This Row],[Vel(km/s)]]*1000)^2</f>
        <v>21178.457496716081</v>
      </c>
      <c r="M77" s="9">
        <f>2*(nov_2021_out_good[[#This Row],[Mass (kg)]]/4/1500)^0.3333</f>
        <v>3.0450383222650239</v>
      </c>
      <c r="N77" t="s">
        <v>492</v>
      </c>
      <c r="O77" t="s">
        <v>493</v>
      </c>
      <c r="P77">
        <v>28.1</v>
      </c>
      <c r="Q77">
        <v>99.4</v>
      </c>
      <c r="R77">
        <v>14.631814650000001</v>
      </c>
      <c r="S77">
        <v>78.432466180000006</v>
      </c>
      <c r="T77">
        <v>223.4366101</v>
      </c>
      <c r="U77">
        <v>10.408882459999999</v>
      </c>
      <c r="V77">
        <v>9.855797033</v>
      </c>
      <c r="W77">
        <v>2.934012745</v>
      </c>
      <c r="Z77">
        <v>1</v>
      </c>
      <c r="AA77">
        <v>0.95764879999999997</v>
      </c>
      <c r="AB77">
        <v>3.0282999999999998E-3</v>
      </c>
      <c r="AC77">
        <v>3.0304468</v>
      </c>
      <c r="AD77">
        <v>1.9940477999999999</v>
      </c>
      <c r="AE77">
        <v>0.36012260000000001</v>
      </c>
      <c r="AF77">
        <v>0.51974629999999999</v>
      </c>
      <c r="AG77">
        <v>8.7501300000000004E-2</v>
      </c>
      <c r="AH77">
        <v>6.8343293999999997</v>
      </c>
      <c r="AI77">
        <v>0.31585849999999999</v>
      </c>
      <c r="AJ77">
        <v>331.1205056</v>
      </c>
      <c r="AK77">
        <v>1.4192152</v>
      </c>
      <c r="AL77">
        <v>11.222919600000001</v>
      </c>
      <c r="AM77">
        <v>2.5070000000000002E-4</v>
      </c>
      <c r="AN77">
        <v>9.9017494999999993</v>
      </c>
      <c r="AO77">
        <v>1.1018923</v>
      </c>
      <c r="AP77">
        <v>36.4563129</v>
      </c>
      <c r="AQ77">
        <v>1.1019471000000001</v>
      </c>
      <c r="AR77">
        <v>221.60246860000001</v>
      </c>
      <c r="AS77">
        <v>3.5728875000000002</v>
      </c>
      <c r="AT77">
        <v>-42.952742299999997</v>
      </c>
      <c r="AU77">
        <v>1.8000877</v>
      </c>
      <c r="AV77" s="40">
        <f>(5.2/nov_2021_out_good[[#This Row],[a]]+2*COS(nov_2021_out_good[[#This Row],[incl]]*3.1415/180)*((nov_2021_out_good[[#This Row],[a]]/5.2*(1-nov_2021_out_good[[#This Row],[e]]^2)^0.5)))</f>
        <v>3.2583194676228402</v>
      </c>
      <c r="AW77" s="33"/>
      <c r="AX77" s="33"/>
      <c r="AY77" s="33"/>
      <c r="AZ77" s="33"/>
      <c r="BA77" s="33"/>
    </row>
    <row r="78" spans="1:53">
      <c r="A78" s="19">
        <v>39773.018564814818</v>
      </c>
      <c r="B78" t="s">
        <v>339</v>
      </c>
      <c r="C78" t="s">
        <v>340</v>
      </c>
      <c r="D78">
        <v>28.2</v>
      </c>
      <c r="E78">
        <v>12.9</v>
      </c>
      <c r="F78">
        <v>3.9</v>
      </c>
      <c r="G78">
        <v>-4.0999999999999996</v>
      </c>
      <c r="H78">
        <v>-11.6</v>
      </c>
      <c r="I78" s="37">
        <v>142000000000</v>
      </c>
      <c r="J78">
        <v>0.41</v>
      </c>
      <c r="L78" s="9">
        <f>nov_2021_out_good[[#This Row],[Calculated Total Impact Energy(kt)]]*4180000000000*2/(nov_2021_out_good[[#This Row],[Vel(km/s)]]*1000)^2</f>
        <v>20597.31987260381</v>
      </c>
      <c r="M78" s="9">
        <f>2*(nov_2021_out_good[[#This Row],[Mass (kg)]]/4/1500)^0.3333</f>
        <v>3.0169304245898694</v>
      </c>
      <c r="N78" t="s">
        <v>492</v>
      </c>
      <c r="O78" t="s">
        <v>491</v>
      </c>
      <c r="P78">
        <v>53.1</v>
      </c>
      <c r="Q78">
        <v>-109.9</v>
      </c>
      <c r="R78">
        <v>12.90658747</v>
      </c>
      <c r="S78">
        <v>53.048449939999998</v>
      </c>
      <c r="T78">
        <v>330.60389709999998</v>
      </c>
      <c r="U78">
        <v>-8.9862383850000001</v>
      </c>
      <c r="V78">
        <v>5.0626798510000004</v>
      </c>
      <c r="W78">
        <v>7.7586591890000003</v>
      </c>
      <c r="Z78">
        <v>1</v>
      </c>
      <c r="AA78">
        <v>0.58328429999999998</v>
      </c>
      <c r="AB78">
        <v>3.0343499999999999E-2</v>
      </c>
      <c r="AC78">
        <v>0.98840159999999999</v>
      </c>
      <c r="AD78">
        <v>0.78584299999999996</v>
      </c>
      <c r="AE78">
        <v>1.51302E-2</v>
      </c>
      <c r="AF78">
        <v>0.25775969999999998</v>
      </c>
      <c r="AG78">
        <v>2.4323000000000001E-2</v>
      </c>
      <c r="AH78">
        <v>10.3611501</v>
      </c>
      <c r="AI78">
        <v>2.7935705999999998</v>
      </c>
      <c r="AJ78">
        <v>3.2329620999999999</v>
      </c>
      <c r="AK78">
        <v>0.8870789</v>
      </c>
      <c r="AL78">
        <v>238.93402829999999</v>
      </c>
      <c r="AM78">
        <v>1.5046E-3</v>
      </c>
      <c r="AN78">
        <v>6.6933009999999999</v>
      </c>
      <c r="AO78">
        <v>1.255306</v>
      </c>
      <c r="AP78">
        <v>25.8297794</v>
      </c>
      <c r="AQ78">
        <v>0.42073500000000003</v>
      </c>
      <c r="AR78">
        <v>183.3244143</v>
      </c>
      <c r="AS78">
        <v>2.9908405999999998</v>
      </c>
      <c r="AT78">
        <v>47.677818700000003</v>
      </c>
      <c r="AU78">
        <v>3.3766905</v>
      </c>
      <c r="AV78" s="40">
        <f>(5.2/nov_2021_out_good[[#This Row],[a]]+2*COS(nov_2021_out_good[[#This Row],[incl]]*3.1415/180)*((nov_2021_out_good[[#This Row],[a]]/5.2*(1-nov_2021_out_good[[#This Row],[e]]^2)^0.5)))</f>
        <v>6.9043701719602426</v>
      </c>
      <c r="AW78" s="33"/>
      <c r="AX78" s="33"/>
      <c r="AY78" s="33"/>
      <c r="AZ78" s="33"/>
      <c r="BA78" s="33"/>
    </row>
    <row r="79" spans="1:53">
      <c r="A79" s="19">
        <v>42593.249976851854</v>
      </c>
      <c r="B79" t="s">
        <v>44</v>
      </c>
      <c r="C79" t="s">
        <v>612</v>
      </c>
      <c r="D79">
        <v>34.299999999999997</v>
      </c>
      <c r="E79">
        <v>14.9</v>
      </c>
      <c r="F79">
        <v>-0.7</v>
      </c>
      <c r="G79">
        <v>-11.4</v>
      </c>
      <c r="H79">
        <v>9.6</v>
      </c>
      <c r="I79" s="37">
        <v>184000000000</v>
      </c>
      <c r="J79">
        <v>0.52</v>
      </c>
      <c r="L79" s="9">
        <f>nov_2021_out_good[[#This Row],[Calculated Total Impact Energy(kt)]]*4180000000000*2/(nov_2021_out_good[[#This Row],[Vel(km/s)]]*1000)^2</f>
        <v>19581.099950452681</v>
      </c>
      <c r="M79" s="9">
        <f>2*(nov_2021_out_good[[#This Row],[Mass (kg)]]/4/1500)^0.3333</f>
        <v>2.9664804058743819</v>
      </c>
      <c r="N79" t="s">
        <v>490</v>
      </c>
      <c r="O79" t="s">
        <v>493</v>
      </c>
      <c r="P79">
        <v>-43.7</v>
      </c>
      <c r="Q79">
        <v>53.8</v>
      </c>
      <c r="R79">
        <v>14.92012064</v>
      </c>
      <c r="S79">
        <v>24.449415900000002</v>
      </c>
      <c r="T79">
        <v>92.777042640000005</v>
      </c>
      <c r="U79">
        <v>0.29918983199999999</v>
      </c>
      <c r="V79">
        <v>-6.1680323929999998</v>
      </c>
      <c r="W79">
        <v>13.582189140000001</v>
      </c>
      <c r="Z79">
        <v>1</v>
      </c>
      <c r="AA79">
        <v>0.95177199999999995</v>
      </c>
      <c r="AB79">
        <v>7.6023999999999996E-3</v>
      </c>
      <c r="AC79">
        <v>1.7522205</v>
      </c>
      <c r="AD79">
        <v>1.3519962000000001</v>
      </c>
      <c r="AE79">
        <v>7.0281999999999997E-2</v>
      </c>
      <c r="AF79">
        <v>0.29602469999999997</v>
      </c>
      <c r="AG79">
        <v>4.0093700000000003E-2</v>
      </c>
      <c r="AH79">
        <v>13.233121799999999</v>
      </c>
      <c r="AI79">
        <v>1.5574995</v>
      </c>
      <c r="AJ79">
        <v>317.1931467</v>
      </c>
      <c r="AK79">
        <v>2.1285653</v>
      </c>
      <c r="AL79">
        <v>318.76886289999999</v>
      </c>
      <c r="AM79">
        <v>6.5760000000000005E-4</v>
      </c>
      <c r="AN79">
        <v>9.6969778000000009</v>
      </c>
      <c r="AO79">
        <v>1.1373679999999999</v>
      </c>
      <c r="AP79">
        <v>33.084144199999997</v>
      </c>
      <c r="AQ79">
        <v>0.51550079999999998</v>
      </c>
      <c r="AR79">
        <v>140.8700619</v>
      </c>
      <c r="AS79">
        <v>1.8166154000000001</v>
      </c>
      <c r="AT79">
        <v>-38.812667500000003</v>
      </c>
      <c r="AU79">
        <v>1.2422588999999999</v>
      </c>
      <c r="AV79" s="40">
        <f>(5.2/nov_2021_out_good[[#This Row],[a]]+2*COS(nov_2021_out_good[[#This Row],[incl]]*3.1415/180)*((nov_2021_out_good[[#This Row],[a]]/5.2*(1-nov_2021_out_good[[#This Row],[e]]^2)^0.5)))</f>
        <v>4.3296689789635208</v>
      </c>
      <c r="AW79" s="33"/>
      <c r="AX79" s="33"/>
      <c r="AY79" s="33"/>
      <c r="AZ79" s="33"/>
      <c r="BA79" s="33"/>
    </row>
    <row r="80" spans="1:53">
      <c r="A80" s="19">
        <v>42419.343773148146</v>
      </c>
      <c r="B80" t="s">
        <v>638</v>
      </c>
      <c r="C80" t="s">
        <v>639</v>
      </c>
      <c r="D80">
        <v>39.4</v>
      </c>
      <c r="E80">
        <v>15.5</v>
      </c>
      <c r="F80">
        <v>-14.9</v>
      </c>
      <c r="G80">
        <v>-0.5</v>
      </c>
      <c r="H80">
        <v>4.0999999999999996</v>
      </c>
      <c r="I80" s="37">
        <v>202000000000</v>
      </c>
      <c r="J80">
        <v>0.56000000000000005</v>
      </c>
      <c r="L80" s="9">
        <f>nov_2021_out_good[[#This Row],[Calculated Total Impact Energy(kt)]]*4180000000000*2/(nov_2021_out_good[[#This Row],[Vel(km/s)]]*1000)^2</f>
        <v>19486.368366285118</v>
      </c>
      <c r="M80" s="9">
        <f>2*(nov_2021_out_good[[#This Row],[Mass (kg)]]/4/1500)^0.3333</f>
        <v>2.9616892949154199</v>
      </c>
      <c r="N80" t="s">
        <v>492</v>
      </c>
      <c r="O80" t="s">
        <v>491</v>
      </c>
      <c r="P80">
        <v>0.7</v>
      </c>
      <c r="Q80">
        <v>-11.6</v>
      </c>
      <c r="R80">
        <v>15.461888630000001</v>
      </c>
      <c r="S80">
        <v>20.90628105</v>
      </c>
      <c r="T80">
        <v>140.8177757</v>
      </c>
      <c r="U80">
        <v>4.2767810590000002</v>
      </c>
      <c r="V80">
        <v>-3.4858486499999999</v>
      </c>
      <c r="W80">
        <v>14.443960779999999</v>
      </c>
      <c r="Z80">
        <v>1</v>
      </c>
      <c r="AA80">
        <v>0.33573259999999999</v>
      </c>
      <c r="AB80">
        <v>3.9837299999999999E-2</v>
      </c>
      <c r="AC80">
        <v>1.0346185999999999</v>
      </c>
      <c r="AD80">
        <v>0.6851756</v>
      </c>
      <c r="AE80">
        <v>1.7979700000000001E-2</v>
      </c>
      <c r="AF80">
        <v>0.51000500000000004</v>
      </c>
      <c r="AG80">
        <v>4.5375699999999998E-2</v>
      </c>
      <c r="AH80">
        <v>2.4145298999999998</v>
      </c>
      <c r="AI80">
        <v>0.82338100000000003</v>
      </c>
      <c r="AJ80">
        <v>17.2590997</v>
      </c>
      <c r="AK80">
        <v>1.0516637</v>
      </c>
      <c r="AL80">
        <v>329.8712438</v>
      </c>
      <c r="AM80">
        <v>7.3439999999999998E-3</v>
      </c>
      <c r="AN80">
        <v>10.573990999999999</v>
      </c>
      <c r="AO80">
        <v>1.1233287000000001</v>
      </c>
      <c r="AP80">
        <v>22.367706699999999</v>
      </c>
      <c r="AQ80">
        <v>0.75947600000000004</v>
      </c>
      <c r="AR80">
        <v>274.60941279999997</v>
      </c>
      <c r="AS80">
        <v>1.3090550000000001</v>
      </c>
      <c r="AT80">
        <v>-18.459161399999999</v>
      </c>
      <c r="AU80">
        <v>1.2689779999999999</v>
      </c>
      <c r="AV80" s="40">
        <f>(5.2/nov_2021_out_good[[#This Row],[a]]+2*COS(nov_2021_out_good[[#This Row],[incl]]*3.1415/180)*((nov_2021_out_good[[#This Row],[a]]/5.2*(1-nov_2021_out_good[[#This Row],[e]]^2)^0.5)))</f>
        <v>7.8157743022390243</v>
      </c>
      <c r="AW80" s="33"/>
      <c r="AX80" s="33"/>
      <c r="AY80" s="33"/>
      <c r="AZ80" s="33"/>
      <c r="BA80" s="33"/>
    </row>
    <row r="81" spans="1:53">
      <c r="A81" s="19">
        <v>39347.748055555552</v>
      </c>
      <c r="B81" t="s">
        <v>48</v>
      </c>
      <c r="C81" t="s">
        <v>405</v>
      </c>
      <c r="D81">
        <v>30.2</v>
      </c>
      <c r="E81">
        <v>16.899999999999999</v>
      </c>
      <c r="F81">
        <v>-9.1999999999999993</v>
      </c>
      <c r="G81">
        <v>13.6</v>
      </c>
      <c r="H81">
        <v>3.8</v>
      </c>
      <c r="I81" s="37">
        <v>237000000000</v>
      </c>
      <c r="J81">
        <v>0.65</v>
      </c>
      <c r="L81" s="9">
        <f>nov_2021_out_good[[#This Row],[Calculated Total Impact Energy(kt)]]*4180000000000*2/(nov_2021_out_good[[#This Row],[Vel(km/s)]]*1000)^2</f>
        <v>19025.94446973145</v>
      </c>
      <c r="M81" s="9">
        <f>2*(nov_2021_out_good[[#This Row],[Mass (kg)]]/4/1500)^0.3333</f>
        <v>2.9381792047767679</v>
      </c>
      <c r="N81" t="s">
        <v>490</v>
      </c>
      <c r="O81" t="s">
        <v>491</v>
      </c>
      <c r="P81">
        <v>-49.2</v>
      </c>
      <c r="Q81">
        <v>-85.5</v>
      </c>
      <c r="R81">
        <v>16.853486289999999</v>
      </c>
      <c r="S81">
        <v>43.587471229999998</v>
      </c>
      <c r="T81">
        <v>44.225176339999997</v>
      </c>
      <c r="U81">
        <v>-8.3268149610000002</v>
      </c>
      <c r="V81">
        <v>-8.1045957679999994</v>
      </c>
      <c r="W81">
        <v>12.20736172</v>
      </c>
      <c r="Z81">
        <v>1</v>
      </c>
      <c r="AA81">
        <v>0.93073039999999996</v>
      </c>
      <c r="AB81">
        <v>7.4764999999999996E-3</v>
      </c>
      <c r="AC81">
        <v>5.0196962999999997</v>
      </c>
      <c r="AD81">
        <v>2.9752133999999999</v>
      </c>
      <c r="AE81">
        <v>0.68082350000000003</v>
      </c>
      <c r="AF81">
        <v>0.68717189999999995</v>
      </c>
      <c r="AG81">
        <v>7.3552199999999998E-2</v>
      </c>
      <c r="AH81">
        <v>2.2880777000000001</v>
      </c>
      <c r="AI81">
        <v>0.41231980000000001</v>
      </c>
      <c r="AJ81">
        <v>145.23578230000001</v>
      </c>
      <c r="AK81">
        <v>1.1701599</v>
      </c>
      <c r="AL81">
        <v>179.24503870000001</v>
      </c>
      <c r="AM81">
        <v>3.3859999999999999E-4</v>
      </c>
      <c r="AN81">
        <v>12.43102</v>
      </c>
      <c r="AO81">
        <v>1.1326449000000001</v>
      </c>
      <c r="AP81">
        <v>38.3344497</v>
      </c>
      <c r="AQ81">
        <v>0.88994320000000005</v>
      </c>
      <c r="AR81">
        <v>216.5654049</v>
      </c>
      <c r="AS81">
        <v>1.2213559</v>
      </c>
      <c r="AT81">
        <v>-7.2441598000000003</v>
      </c>
      <c r="AU81">
        <v>1.4150075</v>
      </c>
      <c r="AV81" s="40">
        <f>(5.2/nov_2021_out_good[[#This Row],[a]]+2*COS(nov_2021_out_good[[#This Row],[incl]]*3.1415/180)*((nov_2021_out_good[[#This Row],[a]]/5.2*(1-nov_2021_out_good[[#This Row],[e]]^2)^0.5)))</f>
        <v>2.5784484234547138</v>
      </c>
      <c r="AW81" s="33"/>
      <c r="AX81" s="33"/>
      <c r="AY81" s="33"/>
      <c r="AZ81" s="33"/>
      <c r="BA81" s="33"/>
    </row>
    <row r="82" spans="1:53">
      <c r="A82" s="19">
        <v>38461.31790509259</v>
      </c>
      <c r="B82" t="s">
        <v>80</v>
      </c>
      <c r="C82" t="s">
        <v>984</v>
      </c>
      <c r="D82">
        <v>38.5</v>
      </c>
      <c r="E82">
        <v>16.8</v>
      </c>
      <c r="F82">
        <v>9.3000000000000007</v>
      </c>
      <c r="G82">
        <v>13.8</v>
      </c>
      <c r="H82">
        <v>2.5</v>
      </c>
      <c r="I82" s="37">
        <v>232000000000</v>
      </c>
      <c r="J82">
        <v>0.64</v>
      </c>
      <c r="L82" s="9">
        <f>nov_2021_out_good[[#This Row],[Calculated Total Impact Energy(kt)]]*4180000000000*2/(nov_2021_out_good[[#This Row],[Vel(km/s)]]*1000)^2</f>
        <v>18956.916099773243</v>
      </c>
      <c r="M82" s="9">
        <f>2*(nov_2021_out_good[[#This Row],[Mass (kg)]]/4/1500)^0.3333</f>
        <v>2.9346219007803054</v>
      </c>
      <c r="N82" t="s">
        <v>490</v>
      </c>
      <c r="O82" t="s">
        <v>491</v>
      </c>
      <c r="P82">
        <v>-50.2</v>
      </c>
      <c r="Q82">
        <v>-146.4</v>
      </c>
      <c r="R82">
        <v>16.827952939999999</v>
      </c>
      <c r="S82">
        <v>45.63051042</v>
      </c>
      <c r="T82">
        <v>31.849441809999998</v>
      </c>
      <c r="U82">
        <v>-10.21820885</v>
      </c>
      <c r="V82">
        <v>-6.3477717130000002</v>
      </c>
      <c r="W82">
        <v>11.7674977</v>
      </c>
      <c r="Z82">
        <v>1</v>
      </c>
      <c r="AA82">
        <v>0.80127340000000002</v>
      </c>
      <c r="AB82">
        <v>1.70972E-2</v>
      </c>
      <c r="AC82">
        <v>2.1259649</v>
      </c>
      <c r="AD82">
        <v>1.4636191999999999</v>
      </c>
      <c r="AE82">
        <v>0.1008295</v>
      </c>
      <c r="AF82">
        <v>0.45253969999999999</v>
      </c>
      <c r="AG82">
        <v>4.6432099999999997E-2</v>
      </c>
      <c r="AH82">
        <v>2.1929368</v>
      </c>
      <c r="AI82">
        <v>0.4904384</v>
      </c>
      <c r="AJ82">
        <v>249.45389639999999</v>
      </c>
      <c r="AK82">
        <v>2.0005774000000001</v>
      </c>
      <c r="AL82">
        <v>29.293214800000001</v>
      </c>
      <c r="AM82">
        <v>2.3717E-3</v>
      </c>
      <c r="AN82">
        <v>12.4491069</v>
      </c>
      <c r="AO82">
        <v>1.1299056999999999</v>
      </c>
      <c r="AP82">
        <v>34.063275300000001</v>
      </c>
      <c r="AQ82">
        <v>0.61291589999999996</v>
      </c>
      <c r="AR82">
        <v>199.17608870000001</v>
      </c>
      <c r="AS82">
        <v>1.1722714000000001</v>
      </c>
      <c r="AT82">
        <v>-2.0123156999999998</v>
      </c>
      <c r="AU82">
        <v>1.469911</v>
      </c>
      <c r="AV82" s="40">
        <f>(5.2/nov_2021_out_good[[#This Row],[a]]+2*COS(nov_2021_out_good[[#This Row],[incl]]*3.1415/180)*((nov_2021_out_good[[#This Row],[a]]/5.2*(1-nov_2021_out_good[[#This Row],[e]]^2)^0.5)))</f>
        <v>4.0544590851537521</v>
      </c>
      <c r="AW82" s="33"/>
      <c r="AX82" s="33"/>
      <c r="AY82" s="33"/>
      <c r="AZ82" s="33"/>
      <c r="BA82" s="33"/>
    </row>
    <row r="83" spans="1:53">
      <c r="A83" s="19">
        <v>40980.278287037036</v>
      </c>
      <c r="B83" t="s">
        <v>106</v>
      </c>
      <c r="C83" t="s">
        <v>168</v>
      </c>
      <c r="D83">
        <v>25</v>
      </c>
      <c r="E83">
        <v>11.8</v>
      </c>
      <c r="F83">
        <v>0.1</v>
      </c>
      <c r="G83">
        <v>-11.8</v>
      </c>
      <c r="H83">
        <v>0.3</v>
      </c>
      <c r="I83" s="37">
        <v>99000000000</v>
      </c>
      <c r="J83">
        <v>0.3</v>
      </c>
      <c r="L83" s="9">
        <f>nov_2021_out_good[[#This Row],[Calculated Total Impact Energy(kt)]]*4180000000000*2/(nov_2021_out_good[[#This Row],[Vel(km/s)]]*1000)^2</f>
        <v>18012.065498419994</v>
      </c>
      <c r="M83" s="9">
        <f>2*(nov_2021_out_good[[#This Row],[Mass (kg)]]/4/1500)^0.3333</f>
        <v>2.8850377775376823</v>
      </c>
      <c r="N83" t="s">
        <v>492</v>
      </c>
      <c r="O83" t="s">
        <v>493</v>
      </c>
      <c r="P83">
        <v>2.5</v>
      </c>
      <c r="Q83">
        <v>139.80000000000001</v>
      </c>
      <c r="R83">
        <v>11.804236530000001</v>
      </c>
      <c r="S83">
        <v>49.460832000000003</v>
      </c>
      <c r="T83">
        <v>265.9391761</v>
      </c>
      <c r="U83">
        <v>0.63526883099999998</v>
      </c>
      <c r="V83">
        <v>8.9482473690000006</v>
      </c>
      <c r="W83">
        <v>7.6723726799999996</v>
      </c>
      <c r="Z83">
        <v>1</v>
      </c>
      <c r="AA83">
        <v>0.77603390000000005</v>
      </c>
      <c r="AB83">
        <v>2.8247600000000001E-2</v>
      </c>
      <c r="AC83">
        <v>1.1204873</v>
      </c>
      <c r="AD83">
        <v>0.94826060000000001</v>
      </c>
      <c r="AE83">
        <v>1.9523700000000001E-2</v>
      </c>
      <c r="AF83">
        <v>0.1816238</v>
      </c>
      <c r="AG83">
        <v>4.44629E-2</v>
      </c>
      <c r="AH83">
        <v>1.0820681999999999</v>
      </c>
      <c r="AI83">
        <v>0.21075240000000001</v>
      </c>
      <c r="AJ83">
        <v>64.8346892</v>
      </c>
      <c r="AK83">
        <v>7.7552471000000001</v>
      </c>
      <c r="AL83">
        <v>351.91878350000002</v>
      </c>
      <c r="AM83">
        <v>8.5579999999999999E-4</v>
      </c>
      <c r="AN83">
        <v>4.8395153000000004</v>
      </c>
      <c r="AO83">
        <v>1.4833523</v>
      </c>
      <c r="AP83">
        <v>29.153013300000001</v>
      </c>
      <c r="AQ83">
        <v>0.33035350000000002</v>
      </c>
      <c r="AR83">
        <v>336.04531200000002</v>
      </c>
      <c r="AS83">
        <v>5.6963444000000001</v>
      </c>
      <c r="AT83">
        <v>-3.0675731000000002</v>
      </c>
      <c r="AU83">
        <v>1.2428968</v>
      </c>
      <c r="AV83" s="40">
        <f>(5.2/nov_2021_out_good[[#This Row],[a]]+2*COS(nov_2021_out_good[[#This Row],[incl]]*3.1415/180)*((nov_2021_out_good[[#This Row],[a]]/5.2*(1-nov_2021_out_good[[#This Row],[e]]^2)^0.5)))</f>
        <v>5.8423103650885819</v>
      </c>
      <c r="AW83" s="33"/>
      <c r="AX83" s="33"/>
      <c r="AY83" s="33"/>
      <c r="AZ83" s="33"/>
      <c r="BA83" s="33"/>
    </row>
    <row r="84" spans="1:53">
      <c r="A84" s="19">
        <v>39592.429282407407</v>
      </c>
      <c r="B84" t="s">
        <v>376</v>
      </c>
      <c r="C84" t="s">
        <v>377</v>
      </c>
      <c r="D84">
        <v>37</v>
      </c>
      <c r="E84">
        <v>14.2</v>
      </c>
      <c r="F84">
        <v>7.9</v>
      </c>
      <c r="G84">
        <v>3.1</v>
      </c>
      <c r="H84">
        <v>11.4</v>
      </c>
      <c r="I84" s="37">
        <v>150000000000</v>
      </c>
      <c r="J84">
        <v>0.43</v>
      </c>
      <c r="L84" s="9">
        <f>nov_2021_out_good[[#This Row],[Calculated Total Impact Energy(kt)]]*4180000000000*2/(nov_2021_out_good[[#This Row],[Vel(km/s)]]*1000)^2</f>
        <v>17827.811942074986</v>
      </c>
      <c r="M84" s="9">
        <f>2*(nov_2021_out_good[[#This Row],[Mass (kg)]]/4/1500)^0.3333</f>
        <v>2.8751675754563699</v>
      </c>
      <c r="N84" t="s">
        <v>492</v>
      </c>
      <c r="O84" t="s">
        <v>493</v>
      </c>
      <c r="P84">
        <v>0.8</v>
      </c>
      <c r="Q84">
        <v>162</v>
      </c>
      <c r="R84">
        <v>14.21196679</v>
      </c>
      <c r="S84">
        <v>63.255409139999998</v>
      </c>
      <c r="T84">
        <v>154.87136190000001</v>
      </c>
      <c r="U84">
        <v>11.490416359999999</v>
      </c>
      <c r="V84">
        <v>-5.3895094569999999</v>
      </c>
      <c r="W84">
        <v>6.3955859459999997</v>
      </c>
      <c r="Z84">
        <v>1</v>
      </c>
      <c r="AA84">
        <v>0.71814169999999999</v>
      </c>
      <c r="AB84">
        <v>1.4137200000000001E-2</v>
      </c>
      <c r="AC84">
        <v>1.1270495</v>
      </c>
      <c r="AD84">
        <v>0.92259559999999996</v>
      </c>
      <c r="AE84">
        <v>2.0747000000000002E-2</v>
      </c>
      <c r="AF84">
        <v>0.22160730000000001</v>
      </c>
      <c r="AG84">
        <v>2.2865699999999999E-2</v>
      </c>
      <c r="AH84">
        <v>11.791077700000001</v>
      </c>
      <c r="AI84">
        <v>1.3792784</v>
      </c>
      <c r="AJ84">
        <v>127.142488</v>
      </c>
      <c r="AK84">
        <v>7.4855203000000001</v>
      </c>
      <c r="AL84">
        <v>243.4957465</v>
      </c>
      <c r="AM84">
        <v>5.9590000000000001E-4</v>
      </c>
      <c r="AN84">
        <v>8.5380523999999998</v>
      </c>
      <c r="AO84">
        <v>1.168717</v>
      </c>
      <c r="AP84">
        <v>28.112185</v>
      </c>
      <c r="AQ84">
        <v>0.38458690000000001</v>
      </c>
      <c r="AR84">
        <v>262.56577140000002</v>
      </c>
      <c r="AS84">
        <v>6.6613835000000003</v>
      </c>
      <c r="AT84">
        <v>-64.569545300000001</v>
      </c>
      <c r="AU84">
        <v>1.6262909999999999</v>
      </c>
      <c r="AV84" s="40">
        <f>(5.2/nov_2021_out_good[[#This Row],[a]]+2*COS(nov_2021_out_good[[#This Row],[incl]]*3.1415/180)*((nov_2021_out_good[[#This Row],[a]]/5.2*(1-nov_2021_out_good[[#This Row],[e]]^2)^0.5)))</f>
        <v>5.9749929838414007</v>
      </c>
      <c r="AW84" s="33"/>
      <c r="AX84" s="33"/>
      <c r="AY84" s="33"/>
      <c r="AZ84" s="33"/>
      <c r="BA84" s="33"/>
    </row>
    <row r="85" spans="1:53">
      <c r="A85" s="19">
        <v>42478.499421296299</v>
      </c>
      <c r="B85" t="s">
        <v>260</v>
      </c>
      <c r="C85" t="s">
        <v>629</v>
      </c>
      <c r="D85">
        <v>31.5</v>
      </c>
      <c r="E85">
        <v>17.100000000000001</v>
      </c>
      <c r="F85">
        <v>-3.5</v>
      </c>
      <c r="G85">
        <v>2.2000000000000002</v>
      </c>
      <c r="H85">
        <v>-16.600000000000001</v>
      </c>
      <c r="I85" s="37">
        <v>224000000000</v>
      </c>
      <c r="J85">
        <v>0.62</v>
      </c>
      <c r="L85" s="9">
        <f>nov_2021_out_good[[#This Row],[Calculated Total Impact Energy(kt)]]*4180000000000*2/(nov_2021_out_good[[#This Row],[Vel(km/s)]]*1000)^2</f>
        <v>17725.795971410007</v>
      </c>
      <c r="M85" s="9">
        <f>2*(nov_2021_out_good[[#This Row],[Mass (kg)]]/4/1500)^0.3333</f>
        <v>2.869673446162968</v>
      </c>
      <c r="N85" t="s">
        <v>492</v>
      </c>
      <c r="O85" t="s">
        <v>491</v>
      </c>
      <c r="P85">
        <v>20.7</v>
      </c>
      <c r="Q85">
        <v>-14.5</v>
      </c>
      <c r="R85">
        <v>17.107016099999999</v>
      </c>
      <c r="S85">
        <v>56.054100040000002</v>
      </c>
      <c r="T85">
        <v>354.9321769</v>
      </c>
      <c r="U85">
        <v>-14.13590881</v>
      </c>
      <c r="V85">
        <v>1.2535947949999999</v>
      </c>
      <c r="W85">
        <v>9.5527264219999992</v>
      </c>
      <c r="Z85">
        <v>1</v>
      </c>
      <c r="AA85">
        <v>0.98472979999999999</v>
      </c>
      <c r="AB85">
        <v>4.2437000000000004E-3</v>
      </c>
      <c r="AC85">
        <v>2.2808888999999999</v>
      </c>
      <c r="AD85">
        <v>1.6328092999999999</v>
      </c>
      <c r="AE85">
        <v>0.12884680000000001</v>
      </c>
      <c r="AF85">
        <v>0.39691070000000001</v>
      </c>
      <c r="AG85">
        <v>4.9230299999999998E-2</v>
      </c>
      <c r="AH85">
        <v>20.6813082</v>
      </c>
      <c r="AI85">
        <v>1.4864006000000001</v>
      </c>
      <c r="AJ85">
        <v>158.68277789999999</v>
      </c>
      <c r="AK85">
        <v>1.8731713000000001</v>
      </c>
      <c r="AL85">
        <v>28.662302499999999</v>
      </c>
      <c r="AM85">
        <v>2.4929999999999999E-4</v>
      </c>
      <c r="AN85">
        <v>13.0203825</v>
      </c>
      <c r="AO85">
        <v>1.126347</v>
      </c>
      <c r="AP85">
        <v>34.977708399999997</v>
      </c>
      <c r="AQ85">
        <v>0.61286810000000003</v>
      </c>
      <c r="AR85">
        <v>320.81421349999999</v>
      </c>
      <c r="AS85">
        <v>10.3256785</v>
      </c>
      <c r="AT85">
        <v>81.969774799999996</v>
      </c>
      <c r="AU85">
        <v>1.2932007999999999</v>
      </c>
      <c r="AV85" s="40">
        <f>(5.2/nov_2021_out_good[[#This Row],[a]]+2*COS(nov_2021_out_good[[#This Row],[incl]]*3.1415/180)*((nov_2021_out_good[[#This Row],[a]]/5.2*(1-nov_2021_out_good[[#This Row],[e]]^2)^0.5)))</f>
        <v>3.7239702705224778</v>
      </c>
      <c r="AW85" s="33"/>
      <c r="AX85" s="33"/>
      <c r="AY85" s="33"/>
      <c r="AZ85" s="33"/>
      <c r="BA85" s="33"/>
    </row>
    <row r="86" spans="1:53">
      <c r="A86" s="19">
        <v>44288.661782407406</v>
      </c>
      <c r="B86" t="s">
        <v>728</v>
      </c>
      <c r="C86" t="s">
        <v>729</v>
      </c>
      <c r="D86">
        <v>40</v>
      </c>
      <c r="E86">
        <v>14.1</v>
      </c>
      <c r="F86">
        <v>-8.9</v>
      </c>
      <c r="G86">
        <v>6.3</v>
      </c>
      <c r="H86">
        <v>-9</v>
      </c>
      <c r="I86" s="37">
        <v>137000000000</v>
      </c>
      <c r="J86">
        <v>0.4</v>
      </c>
      <c r="L86" s="9">
        <f>nov_2021_out_good[[#This Row],[Calculated Total Impact Energy(kt)]]*4180000000000*2/(nov_2021_out_good[[#This Row],[Vel(km/s)]]*1000)^2</f>
        <v>16820.079472863537</v>
      </c>
      <c r="M86" s="9">
        <f>2*(nov_2021_out_good[[#This Row],[Mass (kg)]]/4/1500)^0.3333</f>
        <v>2.8199452132404215</v>
      </c>
      <c r="N86" t="s">
        <v>492</v>
      </c>
      <c r="O86" t="s">
        <v>493</v>
      </c>
      <c r="P86">
        <v>71.2</v>
      </c>
      <c r="Q86">
        <v>106.7</v>
      </c>
      <c r="R86">
        <v>14.13859965</v>
      </c>
      <c r="S86">
        <v>65.998591610000005</v>
      </c>
      <c r="T86">
        <v>328.67880650000001</v>
      </c>
      <c r="U86">
        <v>-11.03380323</v>
      </c>
      <c r="V86">
        <v>6.7142489300000001</v>
      </c>
      <c r="W86">
        <v>5.7510040519999999</v>
      </c>
      <c r="Z86">
        <v>1</v>
      </c>
      <c r="AA86">
        <v>0.88774690000000001</v>
      </c>
      <c r="AB86">
        <v>6.2369000000000001E-3</v>
      </c>
      <c r="AC86">
        <v>2.0763965</v>
      </c>
      <c r="AD86">
        <v>1.4820717000000001</v>
      </c>
      <c r="AE86">
        <v>0.14558699999999999</v>
      </c>
      <c r="AF86">
        <v>0.40100950000000002</v>
      </c>
      <c r="AG86">
        <v>6.1251300000000002E-2</v>
      </c>
      <c r="AH86">
        <v>2.396436</v>
      </c>
      <c r="AI86">
        <v>0.9435983</v>
      </c>
      <c r="AJ86">
        <v>127.4851243</v>
      </c>
      <c r="AK86">
        <v>2.4933757000000001</v>
      </c>
      <c r="AL86">
        <v>12.8567394</v>
      </c>
      <c r="AM86">
        <v>8.1566999999999994E-3</v>
      </c>
      <c r="AN86">
        <v>8.7962053999999998</v>
      </c>
      <c r="AO86">
        <v>1.1421197999999999</v>
      </c>
      <c r="AP86">
        <v>34.296756899999998</v>
      </c>
      <c r="AQ86">
        <v>0.8572092</v>
      </c>
      <c r="AR86">
        <v>30.4328647</v>
      </c>
      <c r="AS86">
        <v>1.2986747000000001</v>
      </c>
      <c r="AT86">
        <v>22.075126900000001</v>
      </c>
      <c r="AU86">
        <v>3.0149577000000001</v>
      </c>
      <c r="AV86" s="40">
        <f>(5.2/nov_2021_out_good[[#This Row],[a]]+2*COS(nov_2021_out_good[[#This Row],[incl]]*3.1415/180)*((nov_2021_out_good[[#This Row],[a]]/5.2*(1-nov_2021_out_good[[#This Row],[e]]^2)^0.5)))</f>
        <v>4.0303329033224973</v>
      </c>
      <c r="AW86" s="33"/>
      <c r="AX86" s="33"/>
      <c r="AY86" s="33"/>
      <c r="AZ86" s="33"/>
      <c r="BA86" s="33"/>
    </row>
    <row r="87" spans="1:53">
      <c r="A87" s="19">
        <v>39913.779687499999</v>
      </c>
      <c r="B87" t="s">
        <v>329</v>
      </c>
      <c r="C87" t="s">
        <v>330</v>
      </c>
      <c r="D87">
        <v>32.4</v>
      </c>
      <c r="E87">
        <v>19.100000000000001</v>
      </c>
      <c r="F87">
        <v>-18.899999999999999</v>
      </c>
      <c r="G87">
        <v>2.6</v>
      </c>
      <c r="H87">
        <v>0.3</v>
      </c>
      <c r="I87" s="37">
        <v>270000000000</v>
      </c>
      <c r="J87">
        <v>0.73</v>
      </c>
      <c r="L87" s="9">
        <f>nov_2021_out_good[[#This Row],[Calculated Total Impact Energy(kt)]]*4180000000000*2/(nov_2021_out_good[[#This Row],[Vel(km/s)]]*1000)^2</f>
        <v>16728.708094624599</v>
      </c>
      <c r="M87" s="9">
        <f>2*(nov_2021_out_good[[#This Row],[Mass (kg)]]/4/1500)^0.3333</f>
        <v>2.8148302063182187</v>
      </c>
      <c r="N87" t="s">
        <v>490</v>
      </c>
      <c r="O87" t="s">
        <v>493</v>
      </c>
      <c r="P87">
        <v>-44.7</v>
      </c>
      <c r="Q87">
        <v>25.7</v>
      </c>
      <c r="R87">
        <v>19.080356389999999</v>
      </c>
      <c r="S87">
        <v>52.879942139999997</v>
      </c>
      <c r="T87">
        <v>316.15519899999998</v>
      </c>
      <c r="U87">
        <v>-10.97273504</v>
      </c>
      <c r="V87">
        <v>10.538956949999999</v>
      </c>
      <c r="W87">
        <v>11.5147502</v>
      </c>
      <c r="Z87">
        <v>1</v>
      </c>
      <c r="AA87">
        <v>1.001573</v>
      </c>
      <c r="AB87">
        <v>2.8600000000000001E-4</v>
      </c>
      <c r="AC87">
        <v>-8.2219928000000007</v>
      </c>
      <c r="AD87">
        <v>-3.6102099000000001</v>
      </c>
      <c r="AE87">
        <v>1.4737279000000001</v>
      </c>
      <c r="AF87">
        <v>1.2774278999999999</v>
      </c>
      <c r="AG87">
        <v>0.113278</v>
      </c>
      <c r="AH87">
        <v>6.2367584000000003</v>
      </c>
      <c r="AI87">
        <v>0.62335739999999995</v>
      </c>
      <c r="AJ87">
        <v>357.72592850000001</v>
      </c>
      <c r="AK87">
        <v>0.75137799999999999</v>
      </c>
      <c r="AL87">
        <v>200.89315500000001</v>
      </c>
      <c r="AM87">
        <v>5.0219999999999996E-4</v>
      </c>
      <c r="AN87">
        <v>15.704511699999999</v>
      </c>
      <c r="AO87">
        <v>1.1704254000000001</v>
      </c>
      <c r="AP87">
        <v>44.904462600000002</v>
      </c>
      <c r="AQ87">
        <v>1.1168921999999999</v>
      </c>
      <c r="AR87">
        <v>108.03552809999999</v>
      </c>
      <c r="AS87">
        <v>1.1348693999999999</v>
      </c>
      <c r="AT87">
        <v>4.1699488000000002</v>
      </c>
      <c r="AU87">
        <v>1.2596113</v>
      </c>
      <c r="AV87" s="40" t="e">
        <f>(5.2/nov_2021_out_good[[#This Row],[a]]+2*COS(nov_2021_out_good[[#This Row],[incl]]*3.1415/180)*((nov_2021_out_good[[#This Row],[a]]/5.2*(1-nov_2021_out_good[[#This Row],[e]]^2)^0.5)))</f>
        <v>#NUM!</v>
      </c>
      <c r="AW87" s="33"/>
      <c r="AX87" s="33"/>
      <c r="AY87" s="33"/>
      <c r="AZ87" s="33"/>
      <c r="BA87" s="33"/>
    </row>
    <row r="88" spans="1:53">
      <c r="A88" s="19">
        <v>41170.815729166665</v>
      </c>
      <c r="B88" t="s">
        <v>119</v>
      </c>
      <c r="C88" t="s">
        <v>120</v>
      </c>
      <c r="D88">
        <v>28.1</v>
      </c>
      <c r="E88">
        <v>18.3</v>
      </c>
      <c r="F88">
        <v>-1.9</v>
      </c>
      <c r="G88">
        <v>14.1</v>
      </c>
      <c r="H88">
        <v>-11.5</v>
      </c>
      <c r="I88" s="37">
        <v>244000000000</v>
      </c>
      <c r="J88">
        <v>0.67</v>
      </c>
      <c r="L88" s="9">
        <f>nov_2021_out_good[[#This Row],[Calculated Total Impact Energy(kt)]]*4180000000000*2/(nov_2021_out_good[[#This Row],[Vel(km/s)]]*1000)^2</f>
        <v>16725.491952581444</v>
      </c>
      <c r="M88" s="9">
        <f>2*(nov_2021_out_good[[#This Row],[Mass (kg)]]/4/1500)^0.3333</f>
        <v>2.8146498264066016</v>
      </c>
      <c r="N88" t="s">
        <v>492</v>
      </c>
      <c r="O88" t="s">
        <v>491</v>
      </c>
      <c r="P88">
        <v>1.2</v>
      </c>
      <c r="Q88">
        <v>-52.2</v>
      </c>
      <c r="R88">
        <v>18.293988079999998</v>
      </c>
      <c r="S88">
        <v>46.710778009999999</v>
      </c>
      <c r="T88">
        <v>327.57194609999999</v>
      </c>
      <c r="U88">
        <v>-11.239766530000001</v>
      </c>
      <c r="V88">
        <v>7.1406949329999998</v>
      </c>
      <c r="W88">
        <v>12.54384806</v>
      </c>
      <c r="Z88">
        <v>1</v>
      </c>
      <c r="AA88">
        <v>0.8429856</v>
      </c>
      <c r="AB88">
        <v>9.9541000000000004E-3</v>
      </c>
      <c r="AC88">
        <v>1.8904649</v>
      </c>
      <c r="AD88">
        <v>1.3667252999999999</v>
      </c>
      <c r="AE88">
        <v>0.1032328</v>
      </c>
      <c r="AF88">
        <v>0.38320769999999998</v>
      </c>
      <c r="AG88">
        <v>4.6885299999999998E-2</v>
      </c>
      <c r="AH88">
        <v>19.596668399999999</v>
      </c>
      <c r="AI88">
        <v>1.3014815</v>
      </c>
      <c r="AJ88">
        <v>114.7885902</v>
      </c>
      <c r="AK88">
        <v>3.7245539000000001</v>
      </c>
      <c r="AL88">
        <v>176.10626869999999</v>
      </c>
      <c r="AM88">
        <v>7.1999999999999997E-6</v>
      </c>
      <c r="AN88">
        <v>14.735795400000001</v>
      </c>
      <c r="AO88">
        <v>1.1472821</v>
      </c>
      <c r="AP88">
        <v>33.421767699999997</v>
      </c>
      <c r="AQ88">
        <v>0.73346900000000004</v>
      </c>
      <c r="AR88">
        <v>202.135841</v>
      </c>
      <c r="AS88">
        <v>1.6538717000000001</v>
      </c>
      <c r="AT88">
        <v>42.327775299999999</v>
      </c>
      <c r="AU88">
        <v>1.1876754</v>
      </c>
      <c r="AV88" s="40">
        <f>(5.2/nov_2021_out_good[[#This Row],[a]]+2*COS(nov_2021_out_good[[#This Row],[incl]]*3.1415/180)*((nov_2021_out_good[[#This Row],[a]]/5.2*(1-nov_2021_out_good[[#This Row],[e]]^2)^0.5)))</f>
        <v>4.2621283374018395</v>
      </c>
      <c r="AW88" s="33"/>
      <c r="AX88" s="33"/>
      <c r="AY88" s="33"/>
      <c r="AZ88" s="33"/>
      <c r="BA88" s="33"/>
    </row>
    <row r="89" spans="1:53">
      <c r="A89" s="19">
        <v>43132.514999999999</v>
      </c>
      <c r="B89" t="s">
        <v>537</v>
      </c>
      <c r="C89" t="s">
        <v>538</v>
      </c>
      <c r="D89">
        <v>37</v>
      </c>
      <c r="E89">
        <v>16.5</v>
      </c>
      <c r="F89">
        <v>8.1</v>
      </c>
      <c r="G89">
        <v>-8.4</v>
      </c>
      <c r="H89">
        <v>-11.7</v>
      </c>
      <c r="I89" s="37">
        <v>190000000000</v>
      </c>
      <c r="J89">
        <v>0.53</v>
      </c>
      <c r="L89" s="9">
        <f>nov_2021_out_good[[#This Row],[Calculated Total Impact Energy(kt)]]*4180000000000*2/(nov_2021_out_good[[#This Row],[Vel(km/s)]]*1000)^2</f>
        <v>16274.747474747475</v>
      </c>
      <c r="M89" s="9">
        <f>2*(nov_2021_out_good[[#This Row],[Mass (kg)]]/4/1500)^0.3333</f>
        <v>2.7891372526936085</v>
      </c>
      <c r="N89" t="s">
        <v>490</v>
      </c>
      <c r="O89" t="s">
        <v>493</v>
      </c>
      <c r="P89">
        <v>-19.399999999999999</v>
      </c>
      <c r="Q89">
        <v>104.3</v>
      </c>
      <c r="R89">
        <v>16.52452722</v>
      </c>
      <c r="S89">
        <v>69.901555909999999</v>
      </c>
      <c r="T89">
        <v>21.844780790000002</v>
      </c>
      <c r="U89">
        <v>-14.403959860000001</v>
      </c>
      <c r="V89">
        <v>-5.7742357179999999</v>
      </c>
      <c r="W89">
        <v>5.678392573</v>
      </c>
      <c r="Z89">
        <v>1</v>
      </c>
      <c r="AA89">
        <v>0.92763220000000002</v>
      </c>
      <c r="AB89">
        <v>4.6829000000000003E-3</v>
      </c>
      <c r="AC89">
        <v>3.6731622000000002</v>
      </c>
      <c r="AD89">
        <v>2.3003971999999999</v>
      </c>
      <c r="AE89">
        <v>0.45710210000000001</v>
      </c>
      <c r="AF89">
        <v>0.59675129999999998</v>
      </c>
      <c r="AG89">
        <v>8.1411600000000001E-2</v>
      </c>
      <c r="AH89">
        <v>10.182521599999999</v>
      </c>
      <c r="AI89">
        <v>0.48500680000000002</v>
      </c>
      <c r="AJ89">
        <v>212.5313606</v>
      </c>
      <c r="AK89">
        <v>1.1853715</v>
      </c>
      <c r="AL89">
        <v>312.33293170000002</v>
      </c>
      <c r="AM89">
        <v>4.417E-4</v>
      </c>
      <c r="AN89">
        <v>11.9945713</v>
      </c>
      <c r="AO89">
        <v>1.1281051</v>
      </c>
      <c r="AP89">
        <v>37.615622000000002</v>
      </c>
      <c r="AQ89">
        <v>1.0185759000000001</v>
      </c>
      <c r="AR89">
        <v>98.777588300000005</v>
      </c>
      <c r="AS89">
        <v>2.6815969000000002</v>
      </c>
      <c r="AT89">
        <v>56.099397199999999</v>
      </c>
      <c r="AU89">
        <v>1.8017783000000001</v>
      </c>
      <c r="AV89" s="40">
        <f>(5.2/nov_2021_out_good[[#This Row],[a]]+2*COS(nov_2021_out_good[[#This Row],[incl]]*3.1415/180)*((nov_2021_out_good[[#This Row],[a]]/5.2*(1-nov_2021_out_good[[#This Row],[e]]^2)^0.5)))</f>
        <v>2.9592588546170564</v>
      </c>
      <c r="AW89" s="33"/>
      <c r="AX89" s="33"/>
      <c r="AY89" s="33"/>
      <c r="AZ89" s="33"/>
      <c r="BA89" s="33"/>
    </row>
    <row r="90" spans="1:53">
      <c r="A90" s="19">
        <v>40237.933912037035</v>
      </c>
      <c r="B90" t="s">
        <v>286</v>
      </c>
      <c r="C90" t="s">
        <v>287</v>
      </c>
      <c r="D90">
        <v>37</v>
      </c>
      <c r="E90">
        <v>15.1</v>
      </c>
      <c r="F90">
        <v>-11.7</v>
      </c>
      <c r="G90">
        <v>2.7</v>
      </c>
      <c r="H90">
        <v>-9.1</v>
      </c>
      <c r="I90" s="37">
        <v>153000000000</v>
      </c>
      <c r="J90">
        <v>0.44</v>
      </c>
      <c r="L90" s="9">
        <f>nov_2021_out_good[[#This Row],[Calculated Total Impact Energy(kt)]]*4180000000000*2/(nov_2021_out_good[[#This Row],[Vel(km/s)]]*1000)^2</f>
        <v>16132.625762027981</v>
      </c>
      <c r="M90" s="9">
        <f>2*(nov_2021_out_good[[#This Row],[Mass (kg)]]/4/1500)^0.3333</f>
        <v>2.7809954620084527</v>
      </c>
      <c r="N90" t="s">
        <v>492</v>
      </c>
      <c r="O90" t="s">
        <v>493</v>
      </c>
      <c r="P90">
        <v>48.7</v>
      </c>
      <c r="Q90">
        <v>21</v>
      </c>
      <c r="R90">
        <v>15.06618731</v>
      </c>
      <c r="S90">
        <v>27.142513399999999</v>
      </c>
      <c r="T90">
        <v>257.62468339999998</v>
      </c>
      <c r="U90">
        <v>1.4730427909999999</v>
      </c>
      <c r="V90">
        <v>6.7135721610000001</v>
      </c>
      <c r="W90">
        <v>13.40701659</v>
      </c>
      <c r="Z90">
        <v>1</v>
      </c>
      <c r="AA90">
        <v>0.95711469999999998</v>
      </c>
      <c r="AB90">
        <v>4.9198000000000002E-3</v>
      </c>
      <c r="AC90">
        <v>4.4409238000000002</v>
      </c>
      <c r="AD90">
        <v>2.6990192</v>
      </c>
      <c r="AE90">
        <v>0.5527126</v>
      </c>
      <c r="AF90">
        <v>0.64538430000000002</v>
      </c>
      <c r="AG90">
        <v>7.4142100000000002E-2</v>
      </c>
      <c r="AH90">
        <v>3.2074313999999999</v>
      </c>
      <c r="AI90">
        <v>0.54412139999999998</v>
      </c>
      <c r="AJ90">
        <v>203.99689810000001</v>
      </c>
      <c r="AK90">
        <v>1.1655115</v>
      </c>
      <c r="AL90">
        <v>340.0751338</v>
      </c>
      <c r="AM90">
        <v>1.0593E-3</v>
      </c>
      <c r="AN90">
        <v>10.331867300000001</v>
      </c>
      <c r="AO90">
        <v>1.1087773999999999</v>
      </c>
      <c r="AP90">
        <v>38.2394447</v>
      </c>
      <c r="AQ90">
        <v>0.88009459999999995</v>
      </c>
      <c r="AR90">
        <v>115.0441524</v>
      </c>
      <c r="AS90">
        <v>1.5948325000000001</v>
      </c>
      <c r="AT90">
        <v>33.410983999999999</v>
      </c>
      <c r="AU90">
        <v>1.2759433</v>
      </c>
      <c r="AV90" s="40">
        <f>(5.2/nov_2021_out_good[[#This Row],[a]]+2*COS(nov_2021_out_good[[#This Row],[incl]]*3.1415/180)*((nov_2021_out_good[[#This Row],[a]]/5.2*(1-nov_2021_out_good[[#This Row],[e]]^2)^0.5)))</f>
        <v>2.7183327661796466</v>
      </c>
      <c r="AW90" s="33"/>
      <c r="AX90" s="33"/>
      <c r="AY90" s="33"/>
      <c r="AZ90" s="33"/>
      <c r="BA90" s="33"/>
    </row>
    <row r="91" spans="1:53">
      <c r="A91" s="19">
        <v>42124.431261574071</v>
      </c>
      <c r="B91" t="s">
        <v>148</v>
      </c>
      <c r="C91" t="s">
        <v>149</v>
      </c>
      <c r="D91">
        <v>26.7</v>
      </c>
      <c r="E91">
        <v>12.9</v>
      </c>
      <c r="F91">
        <v>12.2</v>
      </c>
      <c r="G91">
        <v>-4.2</v>
      </c>
      <c r="H91">
        <v>0.9</v>
      </c>
      <c r="I91" s="37">
        <v>105000000000</v>
      </c>
      <c r="J91">
        <v>0.32</v>
      </c>
      <c r="L91" s="9">
        <f>nov_2021_out_good[[#This Row],[Calculated Total Impact Energy(kt)]]*4180000000000*2/(nov_2021_out_good[[#This Row],[Vel(km/s)]]*1000)^2</f>
        <v>16075.95697373956</v>
      </c>
      <c r="M91" s="9">
        <f>2*(nov_2021_out_good[[#This Row],[Mass (kg)]]/4/1500)^0.3333</f>
        <v>2.7777357165016667</v>
      </c>
      <c r="N91" t="s">
        <v>490</v>
      </c>
      <c r="O91" t="s">
        <v>493</v>
      </c>
      <c r="P91">
        <v>-48.7</v>
      </c>
      <c r="Q91">
        <v>139.1</v>
      </c>
      <c r="R91">
        <v>12.934063549999999</v>
      </c>
      <c r="S91">
        <v>48.459403430000002</v>
      </c>
      <c r="T91">
        <v>29.814087229999998</v>
      </c>
      <c r="U91">
        <v>-8.3996246560000003</v>
      </c>
      <c r="V91">
        <v>-4.8132533579999999</v>
      </c>
      <c r="W91">
        <v>8.5772313570000005</v>
      </c>
      <c r="Z91">
        <v>1</v>
      </c>
      <c r="AA91">
        <v>0.98244299999999996</v>
      </c>
      <c r="AB91">
        <v>6.6274999999999997E-3</v>
      </c>
      <c r="AC91">
        <v>2.0388174000000001</v>
      </c>
      <c r="AD91">
        <v>1.5106302</v>
      </c>
      <c r="AE91">
        <v>0.18723790000000001</v>
      </c>
      <c r="AF91">
        <v>0.34964689999999998</v>
      </c>
      <c r="AG91">
        <v>8.4764099999999995E-2</v>
      </c>
      <c r="AH91">
        <v>1.9507979</v>
      </c>
      <c r="AI91">
        <v>0.37890239999999997</v>
      </c>
      <c r="AJ91">
        <v>205.13313210000001</v>
      </c>
      <c r="AK91">
        <v>1.4280777</v>
      </c>
      <c r="AL91">
        <v>39.598658299999997</v>
      </c>
      <c r="AM91">
        <v>8.1133000000000004E-3</v>
      </c>
      <c r="AN91">
        <v>6.3025245999999999</v>
      </c>
      <c r="AO91">
        <v>1.3157664</v>
      </c>
      <c r="AP91">
        <v>34.267556800000001</v>
      </c>
      <c r="AQ91">
        <v>1.0620639999999999</v>
      </c>
      <c r="AR91">
        <v>178.1486874</v>
      </c>
      <c r="AS91">
        <v>1.7244496</v>
      </c>
      <c r="AT91">
        <v>12.373594600000001</v>
      </c>
      <c r="AU91">
        <v>3.5756606</v>
      </c>
      <c r="AV91" s="40">
        <f>(5.2/nov_2021_out_good[[#This Row],[a]]+2*COS(nov_2021_out_good[[#This Row],[incl]]*3.1415/180)*((nov_2021_out_good[[#This Row],[a]]/5.2*(1-nov_2021_out_good[[#This Row],[e]]^2)^0.5)))</f>
        <v>3.9862955734414469</v>
      </c>
      <c r="AW91" s="33"/>
      <c r="AX91" s="33"/>
      <c r="AY91" s="33"/>
      <c r="AZ91" s="33"/>
      <c r="BA91" s="33"/>
    </row>
    <row r="92" spans="1:53">
      <c r="A92" s="19">
        <v>41631.354826388888</v>
      </c>
      <c r="B92" t="s">
        <v>66</v>
      </c>
      <c r="C92" t="s">
        <v>67</v>
      </c>
      <c r="D92">
        <v>34.299999999999997</v>
      </c>
      <c r="E92">
        <v>15.1</v>
      </c>
      <c r="F92">
        <v>-1.1000000000000001</v>
      </c>
      <c r="G92">
        <v>11.4</v>
      </c>
      <c r="H92">
        <v>-9.9</v>
      </c>
      <c r="I92" s="37">
        <v>147000000000</v>
      </c>
      <c r="J92">
        <v>0.43</v>
      </c>
      <c r="L92" s="9">
        <f>nov_2021_out_good[[#This Row],[Calculated Total Impact Energy(kt)]]*4180000000000*2/(nov_2021_out_good[[#This Row],[Vel(km/s)]]*1000)^2</f>
        <v>15765.975176527345</v>
      </c>
      <c r="M92" s="9">
        <f>2*(nov_2021_out_good[[#This Row],[Mass (kg)]]/4/1500)^0.3333</f>
        <v>2.7597677759541552</v>
      </c>
      <c r="N92" t="s">
        <v>492</v>
      </c>
      <c r="O92" t="s">
        <v>493</v>
      </c>
      <c r="P92">
        <v>39.5</v>
      </c>
      <c r="Q92">
        <v>2</v>
      </c>
      <c r="R92">
        <v>15.138692150000001</v>
      </c>
      <c r="S92">
        <v>63.145908059999996</v>
      </c>
      <c r="T92">
        <v>302.17891020000002</v>
      </c>
      <c r="U92">
        <v>-7.1928899939999997</v>
      </c>
      <c r="V92">
        <v>11.43144487</v>
      </c>
      <c r="W92">
        <v>6.8384502349999998</v>
      </c>
      <c r="Z92">
        <v>1</v>
      </c>
      <c r="AA92">
        <v>0.5325124</v>
      </c>
      <c r="AB92">
        <v>3.9239200000000002E-2</v>
      </c>
      <c r="AC92">
        <v>1.1685724</v>
      </c>
      <c r="AD92">
        <v>0.85054240000000003</v>
      </c>
      <c r="AE92">
        <v>1.5217700000000001E-2</v>
      </c>
      <c r="AF92">
        <v>0.37391439999999998</v>
      </c>
      <c r="AG92">
        <v>3.6202499999999999E-2</v>
      </c>
      <c r="AH92">
        <v>4.8918366000000004</v>
      </c>
      <c r="AI92">
        <v>1.2795049000000001</v>
      </c>
      <c r="AJ92">
        <v>313.2668243</v>
      </c>
      <c r="AK92">
        <v>2.5501250999999998</v>
      </c>
      <c r="AL92">
        <v>271.45541079999998</v>
      </c>
      <c r="AM92">
        <v>5.3756999999999997E-3</v>
      </c>
      <c r="AN92">
        <v>10.6339319</v>
      </c>
      <c r="AO92">
        <v>1.0971555</v>
      </c>
      <c r="AP92">
        <v>27.5827256</v>
      </c>
      <c r="AQ92">
        <v>0.33828039999999998</v>
      </c>
      <c r="AR92">
        <v>121.6505798</v>
      </c>
      <c r="AS92">
        <v>2.1962237</v>
      </c>
      <c r="AT92">
        <v>32.518403300000003</v>
      </c>
      <c r="AU92">
        <v>1.6071803</v>
      </c>
      <c r="AV92" s="40">
        <f>(5.2/nov_2021_out_good[[#This Row],[a]]+2*COS(nov_2021_out_good[[#This Row],[incl]]*3.1415/180)*((nov_2021_out_good[[#This Row],[a]]/5.2*(1-nov_2021_out_good[[#This Row],[e]]^2)^0.5)))</f>
        <v>6.4160432897659092</v>
      </c>
      <c r="AW92" s="33"/>
      <c r="AX92" s="33"/>
      <c r="AY92" s="33"/>
      <c r="AZ92" s="33"/>
      <c r="BA92" s="33"/>
    </row>
    <row r="93" spans="1:53">
      <c r="A93" s="19">
        <v>44045.69195601852</v>
      </c>
      <c r="B93" t="s">
        <v>772</v>
      </c>
      <c r="C93" t="s">
        <v>773</v>
      </c>
      <c r="D93">
        <v>38</v>
      </c>
      <c r="E93">
        <v>11.1</v>
      </c>
      <c r="F93">
        <v>0.5</v>
      </c>
      <c r="G93">
        <v>6</v>
      </c>
      <c r="H93">
        <v>9.3000000000000007</v>
      </c>
      <c r="I93" s="37">
        <v>74000000000</v>
      </c>
      <c r="J93">
        <v>0.23</v>
      </c>
      <c r="L93" s="9">
        <f>nov_2021_out_good[[#This Row],[Calculated Total Impact Energy(kt)]]*4180000000000*2/(nov_2021_out_good[[#This Row],[Vel(km/s)]]*1000)^2</f>
        <v>15605.876146416687</v>
      </c>
      <c r="M93" s="9">
        <f>2*(nov_2021_out_good[[#This Row],[Mass (kg)]]/4/1500)^0.3333</f>
        <v>2.7503953574118269</v>
      </c>
      <c r="N93" t="s">
        <v>490</v>
      </c>
      <c r="O93" t="s">
        <v>491</v>
      </c>
      <c r="P93">
        <v>-35.1</v>
      </c>
      <c r="Q93">
        <v>-34.200000000000003</v>
      </c>
      <c r="R93">
        <v>11.0788086</v>
      </c>
      <c r="S93">
        <v>45.476926710000001</v>
      </c>
      <c r="T93">
        <v>221.5930152</v>
      </c>
      <c r="U93">
        <v>5.9073748430000004</v>
      </c>
      <c r="V93">
        <v>5.2435251349999996</v>
      </c>
      <c r="W93">
        <v>7.7684211149999998</v>
      </c>
      <c r="Z93">
        <v>1</v>
      </c>
      <c r="AA93">
        <v>0.882664</v>
      </c>
      <c r="AB93">
        <v>0.16551070000000001</v>
      </c>
      <c r="AC93">
        <v>1.0158351000000001</v>
      </c>
      <c r="AD93">
        <v>0.94924960000000003</v>
      </c>
      <c r="AE93">
        <v>8.34892E-2</v>
      </c>
      <c r="AF93">
        <v>7.01455E-2</v>
      </c>
      <c r="AG93">
        <v>9.2564599999999997E-2</v>
      </c>
      <c r="AH93">
        <v>2.6971216</v>
      </c>
      <c r="AI93">
        <v>7.4585261000000003</v>
      </c>
      <c r="AJ93">
        <v>170.2575669</v>
      </c>
      <c r="AK93">
        <v>13.3734305</v>
      </c>
      <c r="AL93">
        <v>310.5137474</v>
      </c>
      <c r="AM93">
        <v>0.1101456</v>
      </c>
      <c r="AN93">
        <v>1.5896018999999999</v>
      </c>
      <c r="AO93">
        <v>3.9298362999999998</v>
      </c>
      <c r="AP93">
        <v>28.529926400000001</v>
      </c>
      <c r="AQ93">
        <v>1.4403068000000001</v>
      </c>
      <c r="AR93">
        <v>52.490417100000002</v>
      </c>
      <c r="AS93">
        <v>23.848249299999999</v>
      </c>
      <c r="AT93">
        <v>-41.600626099999999</v>
      </c>
      <c r="AU93">
        <v>15.361069799999999</v>
      </c>
      <c r="AV93" s="40">
        <f>(5.2/nov_2021_out_good[[#This Row],[a]]+2*COS(nov_2021_out_good[[#This Row],[incl]]*3.1415/180)*((nov_2021_out_good[[#This Row],[a]]/5.2*(1-nov_2021_out_good[[#This Row],[e]]^2)^0.5)))</f>
        <v>5.8418045289649294</v>
      </c>
      <c r="AW93" s="33"/>
      <c r="AX93" s="33"/>
      <c r="AY93" s="33"/>
      <c r="AZ93" s="33"/>
      <c r="BA93" s="33"/>
    </row>
    <row r="94" spans="1:53">
      <c r="A94" s="19">
        <v>42359.106111111112</v>
      </c>
      <c r="B94" t="s">
        <v>645</v>
      </c>
      <c r="C94" t="s">
        <v>646</v>
      </c>
      <c r="D94">
        <v>42.2</v>
      </c>
      <c r="E94">
        <v>12.1</v>
      </c>
      <c r="F94">
        <v>6.4</v>
      </c>
      <c r="G94">
        <v>-10</v>
      </c>
      <c r="H94">
        <v>2.5</v>
      </c>
      <c r="I94" s="37">
        <v>83000000000</v>
      </c>
      <c r="J94">
        <v>0.26</v>
      </c>
      <c r="L94" s="9">
        <f>nov_2021_out_good[[#This Row],[Calculated Total Impact Energy(kt)]]*4180000000000*2/(nov_2021_out_good[[#This Row],[Vel(km/s)]]*1000)^2</f>
        <v>14845.980465815177</v>
      </c>
      <c r="M94" s="9">
        <f>2*(nov_2021_out_good[[#This Row],[Mass (kg)]]/4/1500)^0.3333</f>
        <v>2.7050134271978261</v>
      </c>
      <c r="N94" t="s">
        <v>492</v>
      </c>
      <c r="O94" t="s">
        <v>493</v>
      </c>
      <c r="P94">
        <v>5.9</v>
      </c>
      <c r="Q94">
        <v>143</v>
      </c>
      <c r="R94">
        <v>12.133012819999999</v>
      </c>
      <c r="S94">
        <v>26.969944040000001</v>
      </c>
      <c r="T94">
        <v>228.71313269999999</v>
      </c>
      <c r="U94">
        <v>3.6307781000000001</v>
      </c>
      <c r="V94">
        <v>4.1347389520000002</v>
      </c>
      <c r="W94">
        <v>10.81348159</v>
      </c>
      <c r="Z94">
        <v>1</v>
      </c>
      <c r="AA94">
        <v>0.69916400000000001</v>
      </c>
      <c r="AB94">
        <v>5.7382200000000001E-2</v>
      </c>
      <c r="AC94">
        <v>1.0491429000000001</v>
      </c>
      <c r="AD94">
        <v>0.87415350000000003</v>
      </c>
      <c r="AE94">
        <v>1.68845E-2</v>
      </c>
      <c r="AF94">
        <v>0.20018159999999999</v>
      </c>
      <c r="AG94">
        <v>5.0652200000000001E-2</v>
      </c>
      <c r="AH94">
        <v>0.29562709999999998</v>
      </c>
      <c r="AI94">
        <v>0.52459120000000004</v>
      </c>
      <c r="AJ94">
        <v>43.119290399999997</v>
      </c>
      <c r="AK94">
        <v>2.0503996</v>
      </c>
      <c r="AL94">
        <v>268.27778419999999</v>
      </c>
      <c r="AM94">
        <v>0.69445129999999999</v>
      </c>
      <c r="AN94">
        <v>5.2084450000000002</v>
      </c>
      <c r="AO94">
        <v>1.4328236000000001</v>
      </c>
      <c r="AP94">
        <v>28.082888100000002</v>
      </c>
      <c r="AQ94">
        <v>0.34899930000000001</v>
      </c>
      <c r="AR94">
        <v>237.73741150000001</v>
      </c>
      <c r="AS94">
        <v>2.7847447000000001</v>
      </c>
      <c r="AT94">
        <v>-18.520122499999999</v>
      </c>
      <c r="AU94">
        <v>2.0439044000000002</v>
      </c>
      <c r="AV94" s="40">
        <f>(5.2/nov_2021_out_good[[#This Row],[a]]+2*COS(nov_2021_out_good[[#This Row],[incl]]*3.1415/180)*((nov_2021_out_good[[#This Row],[a]]/5.2*(1-nov_2021_out_good[[#This Row],[e]]^2)^0.5)))</f>
        <v>6.2780151515170388</v>
      </c>
      <c r="AW94" s="33"/>
      <c r="AX94" s="33"/>
      <c r="AY94" s="33"/>
      <c r="AZ94" s="33"/>
      <c r="BA94" s="33"/>
    </row>
    <row r="95" spans="1:53">
      <c r="A95" s="19">
        <v>41947.84270833333</v>
      </c>
      <c r="B95" t="s">
        <v>40</v>
      </c>
      <c r="C95" t="s">
        <v>41</v>
      </c>
      <c r="D95">
        <v>22.2</v>
      </c>
      <c r="E95">
        <v>16</v>
      </c>
      <c r="F95">
        <v>-7.2</v>
      </c>
      <c r="G95">
        <v>-12.1</v>
      </c>
      <c r="H95">
        <v>-7.7</v>
      </c>
      <c r="I95" s="37">
        <v>156000000000</v>
      </c>
      <c r="J95">
        <v>0.45</v>
      </c>
      <c r="L95" s="9">
        <f>nov_2021_out_good[[#This Row],[Calculated Total Impact Energy(kt)]]*4180000000000*2/(nov_2021_out_good[[#This Row],[Vel(km/s)]]*1000)^2</f>
        <v>14695.3125</v>
      </c>
      <c r="M95" s="9">
        <f>2*(nov_2021_out_good[[#This Row],[Mass (kg)]]/4/1500)^0.3333</f>
        <v>2.6958323874975445</v>
      </c>
      <c r="N95" t="s">
        <v>492</v>
      </c>
      <c r="O95" t="s">
        <v>493</v>
      </c>
      <c r="P95">
        <v>43.1</v>
      </c>
      <c r="Q95">
        <v>115.8</v>
      </c>
      <c r="R95">
        <v>16.04805284</v>
      </c>
      <c r="S95">
        <v>47.084577729999999</v>
      </c>
      <c r="T95">
        <v>271.5597732</v>
      </c>
      <c r="U95">
        <v>-0.31991302500000002</v>
      </c>
      <c r="V95">
        <v>11.74859146</v>
      </c>
      <c r="W95">
        <v>10.92740841</v>
      </c>
      <c r="Z95">
        <v>1</v>
      </c>
      <c r="AA95">
        <v>0.70018689999999995</v>
      </c>
      <c r="AB95">
        <v>2.8606599999999999E-2</v>
      </c>
      <c r="AC95">
        <v>1.6587045</v>
      </c>
      <c r="AD95">
        <v>1.1794457</v>
      </c>
      <c r="AE95">
        <v>3.0499499999999999E-2</v>
      </c>
      <c r="AF95">
        <v>0.40634239999999999</v>
      </c>
      <c r="AG95">
        <v>3.32492E-2</v>
      </c>
      <c r="AH95">
        <v>3.1645986000000002</v>
      </c>
      <c r="AI95">
        <v>0.6297798</v>
      </c>
      <c r="AJ95">
        <v>271.01500970000001</v>
      </c>
      <c r="AK95">
        <v>3.0224386999999999</v>
      </c>
      <c r="AL95">
        <v>222.10349590000001</v>
      </c>
      <c r="AM95">
        <v>5.0207000000000003E-3</v>
      </c>
      <c r="AN95">
        <v>11.871712799999999</v>
      </c>
      <c r="AO95">
        <v>1.101721</v>
      </c>
      <c r="AP95">
        <v>32.202714899999997</v>
      </c>
      <c r="AQ95">
        <v>0.30199569999999998</v>
      </c>
      <c r="AR95">
        <v>38.342438999999999</v>
      </c>
      <c r="AS95">
        <v>1.5574763</v>
      </c>
      <c r="AT95">
        <v>23.436976699999999</v>
      </c>
      <c r="AU95">
        <v>1.2971872</v>
      </c>
      <c r="AV95" s="40">
        <f>(5.2/nov_2021_out_good[[#This Row],[a]]+2*COS(nov_2021_out_good[[#This Row],[incl]]*3.1415/180)*((nov_2021_out_good[[#This Row],[a]]/5.2*(1-nov_2021_out_good[[#This Row],[e]]^2)^0.5)))</f>
        <v>4.8227125712277132</v>
      </c>
      <c r="AW95" s="33"/>
      <c r="AX95" s="33"/>
      <c r="AY95" s="33"/>
      <c r="AZ95" s="33"/>
      <c r="BA95" s="33"/>
    </row>
    <row r="96" spans="1:53">
      <c r="A96" s="19">
        <v>39652.614872685182</v>
      </c>
      <c r="B96" t="s">
        <v>362</v>
      </c>
      <c r="C96" t="s">
        <v>363</v>
      </c>
      <c r="D96">
        <v>31.5</v>
      </c>
      <c r="E96">
        <v>14.5</v>
      </c>
      <c r="F96">
        <v>-7.7</v>
      </c>
      <c r="G96">
        <v>-8.1999999999999993</v>
      </c>
      <c r="H96">
        <v>-9.1</v>
      </c>
      <c r="I96" s="37">
        <v>121000000000</v>
      </c>
      <c r="J96">
        <v>0.36</v>
      </c>
      <c r="L96" s="9">
        <f>nov_2021_out_good[[#This Row],[Calculated Total Impact Energy(kt)]]*4180000000000*2/(nov_2021_out_good[[#This Row],[Vel(km/s)]]*1000)^2</f>
        <v>14314.387633769322</v>
      </c>
      <c r="M96" s="9">
        <f>2*(nov_2021_out_good[[#This Row],[Mass (kg)]]/4/1500)^0.3333</f>
        <v>2.6723371515644385</v>
      </c>
      <c r="N96" t="s">
        <v>492</v>
      </c>
      <c r="O96" t="s">
        <v>493</v>
      </c>
      <c r="P96">
        <v>38.6</v>
      </c>
      <c r="Q96">
        <v>68</v>
      </c>
      <c r="R96">
        <v>14.46858666</v>
      </c>
      <c r="S96">
        <v>16.49109082</v>
      </c>
      <c r="T96">
        <v>277.96296619999998</v>
      </c>
      <c r="U96">
        <v>-0.56897490699999997</v>
      </c>
      <c r="V96">
        <v>4.0675416139999996</v>
      </c>
      <c r="W96">
        <v>13.873405229999999</v>
      </c>
      <c r="Z96">
        <v>1</v>
      </c>
      <c r="AA96">
        <v>1.004702</v>
      </c>
      <c r="AB96">
        <v>1.5334000000000001E-3</v>
      </c>
      <c r="AC96">
        <v>2.9488070999999998</v>
      </c>
      <c r="AD96">
        <v>1.9767545</v>
      </c>
      <c r="AE96">
        <v>0.28038030000000003</v>
      </c>
      <c r="AF96">
        <v>0.4917417</v>
      </c>
      <c r="AG96">
        <v>7.2316500000000006E-2</v>
      </c>
      <c r="AH96">
        <v>10.3583342</v>
      </c>
      <c r="AI96">
        <v>1.1114155999999999</v>
      </c>
      <c r="AJ96">
        <v>165.16850400000001</v>
      </c>
      <c r="AK96">
        <v>1.0702068</v>
      </c>
      <c r="AL96">
        <v>120.99416720000001</v>
      </c>
      <c r="AM96">
        <v>5.3779999999999995E-4</v>
      </c>
      <c r="AN96">
        <v>9.3764920000000007</v>
      </c>
      <c r="AO96">
        <v>1.1245925000000001</v>
      </c>
      <c r="AP96">
        <v>36.024855899999999</v>
      </c>
      <c r="AQ96">
        <v>0.88347589999999998</v>
      </c>
      <c r="AR96">
        <v>202.97717230000001</v>
      </c>
      <c r="AS96">
        <v>1.7141215999999999</v>
      </c>
      <c r="AT96">
        <v>38.096381399999999</v>
      </c>
      <c r="AU96">
        <v>1.2041656000000001</v>
      </c>
      <c r="AV96" s="40">
        <f>(5.2/nov_2021_out_good[[#This Row],[a]]+2*COS(nov_2021_out_good[[#This Row],[incl]]*3.1415/180)*((nov_2021_out_good[[#This Row],[a]]/5.2*(1-nov_2021_out_good[[#This Row],[e]]^2)^0.5)))</f>
        <v>3.2818018647029459</v>
      </c>
      <c r="AW96" s="33"/>
      <c r="AX96" s="33"/>
      <c r="AY96" s="33"/>
      <c r="AZ96" s="33"/>
      <c r="BA96" s="33"/>
    </row>
    <row r="97" spans="1:53">
      <c r="A97" s="19">
        <v>39495.513379629629</v>
      </c>
      <c r="B97" t="s">
        <v>385</v>
      </c>
      <c r="C97" t="s">
        <v>35</v>
      </c>
      <c r="D97">
        <v>40.4</v>
      </c>
      <c r="E97">
        <v>13.9</v>
      </c>
      <c r="F97">
        <v>-5.8</v>
      </c>
      <c r="G97">
        <v>-10.7</v>
      </c>
      <c r="H97">
        <v>-6.7</v>
      </c>
      <c r="I97" s="37">
        <v>110000000000</v>
      </c>
      <c r="J97">
        <v>0.33</v>
      </c>
      <c r="L97" s="9">
        <f>nov_2021_out_good[[#This Row],[Calculated Total Impact Energy(kt)]]*4180000000000*2/(nov_2021_out_good[[#This Row],[Vel(km/s)]]*1000)^2</f>
        <v>14278.764039128409</v>
      </c>
      <c r="M97" s="9">
        <f>2*(nov_2021_out_good[[#This Row],[Mass (kg)]]/4/1500)^0.3333</f>
        <v>2.6701186886822286</v>
      </c>
      <c r="N97" t="s">
        <v>492</v>
      </c>
      <c r="O97" t="s">
        <v>491</v>
      </c>
      <c r="P97">
        <v>74.900000000000006</v>
      </c>
      <c r="Q97">
        <v>-73.400000000000006</v>
      </c>
      <c r="R97">
        <v>13.893163789999999</v>
      </c>
      <c r="S97">
        <v>72.277865219999995</v>
      </c>
      <c r="T97">
        <v>40.616473429999999</v>
      </c>
      <c r="U97">
        <v>-10.04560539</v>
      </c>
      <c r="V97">
        <v>-8.6151364630000007</v>
      </c>
      <c r="W97">
        <v>4.2290939920000001</v>
      </c>
      <c r="Z97">
        <v>1</v>
      </c>
      <c r="AA97">
        <v>0.97895500000000002</v>
      </c>
      <c r="AB97">
        <v>1.0088E-3</v>
      </c>
      <c r="AC97">
        <v>3.9241204999999999</v>
      </c>
      <c r="AD97">
        <v>2.4515376999999998</v>
      </c>
      <c r="AE97">
        <v>0.61318499999999998</v>
      </c>
      <c r="AF97">
        <v>0.60067720000000002</v>
      </c>
      <c r="AG97">
        <v>0.10007779999999999</v>
      </c>
      <c r="AH97">
        <v>1.4013325000000001</v>
      </c>
      <c r="AI97">
        <v>0.66576900000000006</v>
      </c>
      <c r="AJ97">
        <v>347.26717889999998</v>
      </c>
      <c r="AK97">
        <v>0.69338840000000002</v>
      </c>
      <c r="AL97">
        <v>148.12225480000001</v>
      </c>
      <c r="AM97">
        <v>9.7198000000000007E-3</v>
      </c>
      <c r="AN97">
        <v>8.1445261000000002</v>
      </c>
      <c r="AO97">
        <v>1.1785451</v>
      </c>
      <c r="AP97">
        <v>37.866342000000003</v>
      </c>
      <c r="AQ97">
        <v>1.1951257</v>
      </c>
      <c r="AR97">
        <v>37.6225424</v>
      </c>
      <c r="AS97">
        <v>1.2378103</v>
      </c>
      <c r="AT97">
        <v>7.9716069999999997</v>
      </c>
      <c r="AU97">
        <v>3.7701319999999998</v>
      </c>
      <c r="AV97" s="40">
        <f>(5.2/nov_2021_out_good[[#This Row],[a]]+2*COS(nov_2021_out_good[[#This Row],[incl]]*3.1415/180)*((nov_2021_out_good[[#This Row],[a]]/5.2*(1-nov_2021_out_good[[#This Row],[e]]^2)^0.5)))</f>
        <v>2.8747322239860584</v>
      </c>
      <c r="AW97" s="33"/>
      <c r="AX97" s="33"/>
      <c r="AY97" s="33"/>
      <c r="AZ97" s="33"/>
      <c r="BA97" s="33"/>
    </row>
    <row r="98" spans="1:53">
      <c r="A98" s="19">
        <v>38913.997048611112</v>
      </c>
      <c r="B98" t="s">
        <v>304</v>
      </c>
      <c r="C98" t="s">
        <v>463</v>
      </c>
      <c r="D98">
        <v>29.6</v>
      </c>
      <c r="E98">
        <v>12.4</v>
      </c>
      <c r="F98">
        <v>0.1</v>
      </c>
      <c r="G98">
        <v>2</v>
      </c>
      <c r="H98">
        <v>12.2</v>
      </c>
      <c r="I98" s="37">
        <v>85000000000</v>
      </c>
      <c r="J98">
        <v>0.26</v>
      </c>
      <c r="L98" s="9">
        <f>nov_2021_out_good[[#This Row],[Calculated Total Impact Energy(kt)]]*4180000000000*2/(nov_2021_out_good[[#This Row],[Vel(km/s)]]*1000)^2</f>
        <v>14136.316337148803</v>
      </c>
      <c r="M98" s="9">
        <f>2*(nov_2021_out_good[[#This Row],[Mass (kg)]]/4/1500)^0.3333</f>
        <v>2.6612106802338285</v>
      </c>
      <c r="N98" t="s">
        <v>490</v>
      </c>
      <c r="O98" t="s">
        <v>491</v>
      </c>
      <c r="P98">
        <v>-78.3</v>
      </c>
      <c r="Q98">
        <v>-5</v>
      </c>
      <c r="R98">
        <v>12.363251999999999</v>
      </c>
      <c r="S98">
        <v>14.64346301</v>
      </c>
      <c r="T98">
        <v>219.81098230000001</v>
      </c>
      <c r="U98">
        <v>2.4008648780000001</v>
      </c>
      <c r="V98">
        <v>2.0011049700000001</v>
      </c>
      <c r="W98">
        <v>11.961664880000001</v>
      </c>
      <c r="Z98">
        <v>1</v>
      </c>
      <c r="AA98">
        <v>1.0085765</v>
      </c>
      <c r="AB98">
        <v>3.0024000000000001E-3</v>
      </c>
      <c r="AC98">
        <v>1.3884859000000001</v>
      </c>
      <c r="AD98">
        <v>1.1985311999999999</v>
      </c>
      <c r="AE98">
        <v>7.1163299999999999E-2</v>
      </c>
      <c r="AF98">
        <v>0.15848950000000001</v>
      </c>
      <c r="AG98">
        <v>5.2080700000000001E-2</v>
      </c>
      <c r="AH98">
        <v>8.6047934000000001</v>
      </c>
      <c r="AI98">
        <v>2.1497812000000001</v>
      </c>
      <c r="AJ98">
        <v>19.3435831</v>
      </c>
      <c r="AK98">
        <v>2.0018202999999999</v>
      </c>
      <c r="AL98">
        <v>293.25256359999997</v>
      </c>
      <c r="AM98">
        <v>1.2511E-3</v>
      </c>
      <c r="AN98">
        <v>5.3325975000000003</v>
      </c>
      <c r="AO98">
        <v>1.4350049</v>
      </c>
      <c r="AP98">
        <v>31.708202199999999</v>
      </c>
      <c r="AQ98">
        <v>0.69301539999999995</v>
      </c>
      <c r="AR98">
        <v>180.1087818</v>
      </c>
      <c r="AS98">
        <v>6.3854408999999999</v>
      </c>
      <c r="AT98">
        <v>-75.671488199999999</v>
      </c>
      <c r="AU98">
        <v>1.8169010000000001</v>
      </c>
      <c r="AV98" s="40">
        <f>(5.2/nov_2021_out_good[[#This Row],[a]]+2*COS(nov_2021_out_good[[#This Row],[incl]]*3.1415/180)*((nov_2021_out_good[[#This Row],[a]]/5.2*(1-nov_2021_out_good[[#This Row],[e]]^2)^0.5)))</f>
        <v>4.7886680769035195</v>
      </c>
      <c r="AW98" s="33"/>
      <c r="AX98" s="33"/>
      <c r="AY98" s="33"/>
      <c r="AZ98" s="33"/>
      <c r="BA98" s="33"/>
    </row>
    <row r="99" spans="1:53">
      <c r="A99" s="19">
        <v>38083.142233796294</v>
      </c>
      <c r="B99" t="s">
        <v>1031</v>
      </c>
      <c r="C99" t="s">
        <v>1032</v>
      </c>
      <c r="D99">
        <v>35</v>
      </c>
      <c r="E99">
        <v>25.6</v>
      </c>
      <c r="F99">
        <v>10.5</v>
      </c>
      <c r="G99">
        <v>-23.2</v>
      </c>
      <c r="H99">
        <v>-2.9</v>
      </c>
      <c r="I99" s="37">
        <v>433000000000</v>
      </c>
      <c r="J99">
        <v>1.1000000000000001</v>
      </c>
      <c r="L99" s="9">
        <f>nov_2021_out_good[[#This Row],[Calculated Total Impact Energy(kt)]]*4180000000000*2/(nov_2021_out_good[[#This Row],[Vel(km/s)]]*1000)^2</f>
        <v>14031.982421875</v>
      </c>
      <c r="M99" s="9">
        <f>2*(nov_2021_out_good[[#This Row],[Mass (kg)]]/4/1500)^0.3333</f>
        <v>2.6546480883044508</v>
      </c>
      <c r="N99" t="s">
        <v>490</v>
      </c>
      <c r="O99" t="s">
        <v>493</v>
      </c>
      <c r="P99">
        <v>-12</v>
      </c>
      <c r="Q99">
        <v>162.80000000000001</v>
      </c>
      <c r="R99">
        <v>25.630060480000001</v>
      </c>
      <c r="S99">
        <v>51.603580100000002</v>
      </c>
      <c r="T99">
        <v>288.42392269999999</v>
      </c>
      <c r="U99">
        <v>-6.3484331340000004</v>
      </c>
      <c r="V99">
        <v>19.05752347</v>
      </c>
      <c r="W99">
        <v>15.91880007</v>
      </c>
      <c r="Z99">
        <v>1</v>
      </c>
      <c r="AA99">
        <v>0.35983209999999999</v>
      </c>
      <c r="AB99">
        <v>2.0443599999999999E-2</v>
      </c>
      <c r="AC99">
        <v>2.1437197000000001</v>
      </c>
      <c r="AD99">
        <v>1.2517758999999999</v>
      </c>
      <c r="AE99">
        <v>9.6819699999999995E-2</v>
      </c>
      <c r="AF99">
        <v>0.71254269999999997</v>
      </c>
      <c r="AG99">
        <v>3.2801900000000002E-2</v>
      </c>
      <c r="AH99">
        <v>8.0448971</v>
      </c>
      <c r="AI99">
        <v>1.0937403999999999</v>
      </c>
      <c r="AJ99">
        <v>57.365794200000003</v>
      </c>
      <c r="AK99">
        <v>2.0472988000000001</v>
      </c>
      <c r="AL99">
        <v>16.618810100000001</v>
      </c>
      <c r="AM99">
        <v>2.1220000000000001E-4</v>
      </c>
      <c r="AN99">
        <v>23.457131</v>
      </c>
      <c r="AO99">
        <v>1.4189216</v>
      </c>
      <c r="AP99">
        <v>32.622318100000001</v>
      </c>
      <c r="AQ99">
        <v>0.84014</v>
      </c>
      <c r="AR99">
        <v>356.86982289999997</v>
      </c>
      <c r="AS99">
        <v>1.0943498</v>
      </c>
      <c r="AT99">
        <v>7.3804523</v>
      </c>
      <c r="AU99">
        <v>1.0319275999999999</v>
      </c>
      <c r="AV99" s="40">
        <f>(5.2/nov_2021_out_good[[#This Row],[a]]+2*COS(nov_2021_out_good[[#This Row],[incl]]*3.1415/180)*((nov_2021_out_good[[#This Row],[a]]/5.2*(1-nov_2021_out_good[[#This Row],[e]]^2)^0.5)))</f>
        <v>4.4885747427692326</v>
      </c>
      <c r="AW99" s="33"/>
      <c r="AX99" s="33"/>
      <c r="AY99" s="33"/>
      <c r="AZ99" s="33"/>
      <c r="BA99" s="33"/>
    </row>
    <row r="100" spans="1:53">
      <c r="A100" s="19">
        <v>43421.90861111111</v>
      </c>
      <c r="B100" t="s">
        <v>885</v>
      </c>
      <c r="C100" t="s">
        <v>886</v>
      </c>
      <c r="D100">
        <v>32.5</v>
      </c>
      <c r="E100">
        <v>19.100000000000001</v>
      </c>
      <c r="F100">
        <v>7.6</v>
      </c>
      <c r="G100">
        <v>17.3</v>
      </c>
      <c r="H100">
        <v>-2.7</v>
      </c>
      <c r="I100" s="37">
        <v>220000000000</v>
      </c>
      <c r="J100">
        <v>0.61</v>
      </c>
      <c r="L100" s="9">
        <f>nov_2021_out_good[[#This Row],[Calculated Total Impact Energy(kt)]]*4180000000000*2/(nov_2021_out_good[[#This Row],[Vel(km/s)]]*1000)^2</f>
        <v>13978.783476330145</v>
      </c>
      <c r="M100" s="9">
        <f>2*(nov_2021_out_good[[#This Row],[Mass (kg)]]/4/1500)^0.3333</f>
        <v>2.6512893517315974</v>
      </c>
      <c r="N100" t="s">
        <v>492</v>
      </c>
      <c r="O100" t="s">
        <v>491</v>
      </c>
      <c r="P100">
        <v>47.3</v>
      </c>
      <c r="Q100">
        <v>-172.9</v>
      </c>
      <c r="R100">
        <v>19.087692369999999</v>
      </c>
      <c r="S100">
        <v>63.392659719999997</v>
      </c>
      <c r="T100">
        <v>108.03248960000001</v>
      </c>
      <c r="U100">
        <v>5.2829629530000002</v>
      </c>
      <c r="V100">
        <v>-16.2279713</v>
      </c>
      <c r="W100">
        <v>8.5488741879999992</v>
      </c>
      <c r="Z100">
        <v>1</v>
      </c>
      <c r="AA100">
        <v>0.92223069999999996</v>
      </c>
      <c r="AB100">
        <v>6.711E-3</v>
      </c>
      <c r="AC100">
        <v>11.6567118</v>
      </c>
      <c r="AD100">
        <v>6.2894712000000004</v>
      </c>
      <c r="AE100">
        <v>3.0079547999999998</v>
      </c>
      <c r="AF100">
        <v>0.85336909999999999</v>
      </c>
      <c r="AG100">
        <v>7.0895600000000003E-2</v>
      </c>
      <c r="AH100">
        <v>9.6565747000000002</v>
      </c>
      <c r="AI100">
        <v>0.96614829999999996</v>
      </c>
      <c r="AJ100">
        <v>148.68759639999999</v>
      </c>
      <c r="AK100">
        <v>1.2088991</v>
      </c>
      <c r="AL100">
        <v>235.2255753</v>
      </c>
      <c r="AM100">
        <v>1.2588E-3</v>
      </c>
      <c r="AN100">
        <v>15.150411</v>
      </c>
      <c r="AO100">
        <v>1.1854324999999999</v>
      </c>
      <c r="AP100">
        <v>40.6656987</v>
      </c>
      <c r="AQ100">
        <v>0.82939289999999999</v>
      </c>
      <c r="AR100">
        <v>274.4695868</v>
      </c>
      <c r="AS100">
        <v>1.2743161000000001</v>
      </c>
      <c r="AT100">
        <v>2.4928197000000001</v>
      </c>
      <c r="AU100">
        <v>1.3419724</v>
      </c>
      <c r="AV100" s="40">
        <f>(5.2/nov_2021_out_good[[#This Row],[a]]+2*COS(nov_2021_out_good[[#This Row],[incl]]*3.1415/180)*((nov_2021_out_good[[#This Row],[a]]/5.2*(1-nov_2021_out_good[[#This Row],[e]]^2)^0.5)))</f>
        <v>2.0699679218491127</v>
      </c>
      <c r="AW100" s="33"/>
      <c r="AX100" s="33"/>
      <c r="AY100" s="33"/>
      <c r="AZ100" s="33"/>
      <c r="BA100" s="33"/>
    </row>
    <row r="101" spans="1:53">
      <c r="A101" s="19">
        <v>41816.246307870373</v>
      </c>
      <c r="B101" t="s">
        <v>51</v>
      </c>
      <c r="C101" t="s">
        <v>52</v>
      </c>
      <c r="D101">
        <v>28.5</v>
      </c>
      <c r="E101">
        <v>11.2</v>
      </c>
      <c r="F101">
        <v>7</v>
      </c>
      <c r="G101">
        <v>2.9</v>
      </c>
      <c r="H101">
        <v>8.3000000000000007</v>
      </c>
      <c r="I101" s="37">
        <v>61000000000</v>
      </c>
      <c r="J101">
        <v>0.2</v>
      </c>
      <c r="L101" s="9">
        <f>nov_2021_out_good[[#This Row],[Calculated Total Impact Energy(kt)]]*4180000000000*2/(nov_2021_out_good[[#This Row],[Vel(km/s)]]*1000)^2</f>
        <v>13329.081632653062</v>
      </c>
      <c r="M101" s="9">
        <f>2*(nov_2021_out_good[[#This Row],[Mass (kg)]]/4/1500)^0.3333</f>
        <v>2.6095648854270856</v>
      </c>
      <c r="N101" t="s">
        <v>490</v>
      </c>
      <c r="O101" t="s">
        <v>493</v>
      </c>
      <c r="P101">
        <v>-71.5</v>
      </c>
      <c r="Q101">
        <v>93.4</v>
      </c>
      <c r="R101">
        <v>11.23832728</v>
      </c>
      <c r="S101">
        <v>50.922932379999999</v>
      </c>
      <c r="T101">
        <v>124.8492723</v>
      </c>
      <c r="U101">
        <v>4.9852350730000001</v>
      </c>
      <c r="V101">
        <v>-7.1596672789999998</v>
      </c>
      <c r="W101">
        <v>7.0842498349999996</v>
      </c>
      <c r="Z101">
        <v>1</v>
      </c>
      <c r="AA101" t="s">
        <v>1566</v>
      </c>
      <c r="AB101" t="s">
        <v>1566</v>
      </c>
      <c r="AC101" t="s">
        <v>1566</v>
      </c>
      <c r="AD101" t="s">
        <v>1566</v>
      </c>
      <c r="AE101" t="s">
        <v>1566</v>
      </c>
      <c r="AF101" t="s">
        <v>1566</v>
      </c>
      <c r="AG101" t="s">
        <v>1566</v>
      </c>
      <c r="AH101">
        <v>1604.2821398999999</v>
      </c>
      <c r="AI101">
        <v>0</v>
      </c>
      <c r="AJ101" t="s">
        <v>1566</v>
      </c>
      <c r="AK101" t="s">
        <v>1566</v>
      </c>
      <c r="AL101">
        <v>94.369020599999999</v>
      </c>
      <c r="AM101">
        <v>0</v>
      </c>
      <c r="AN101" t="s">
        <v>1566</v>
      </c>
      <c r="AO101" t="s">
        <v>1566</v>
      </c>
      <c r="AP101" t="s">
        <v>1566</v>
      </c>
      <c r="AQ101" t="s">
        <v>1566</v>
      </c>
      <c r="AR101" t="s">
        <v>1566</v>
      </c>
      <c r="AS101" t="s">
        <v>1566</v>
      </c>
      <c r="AT101" t="s">
        <v>1566</v>
      </c>
      <c r="AU101" t="s">
        <v>1566</v>
      </c>
      <c r="AV101" s="40" t="e">
        <f>(5.2/nov_2021_out_good[[#This Row],[a]]+2*COS(nov_2021_out_good[[#This Row],[incl]]*3.1415/180)*((nov_2021_out_good[[#This Row],[a]]/5.2*(1-nov_2021_out_good[[#This Row],[e]]^2)^0.5)))</f>
        <v>#VALUE!</v>
      </c>
      <c r="AW101" s="33"/>
      <c r="AX101" s="33"/>
      <c r="AY101" s="33"/>
      <c r="AZ101" s="33"/>
      <c r="BA101" s="33"/>
    </row>
    <row r="102" spans="1:53">
      <c r="A102" s="38">
        <v>41599.076793981483</v>
      </c>
      <c r="B102" s="9" t="s">
        <v>70</v>
      </c>
      <c r="C102" s="9" t="s">
        <v>71</v>
      </c>
      <c r="D102" s="9">
        <v>59.3</v>
      </c>
      <c r="E102" s="9">
        <v>12.4</v>
      </c>
      <c r="F102" s="9">
        <v>-5</v>
      </c>
      <c r="G102" s="9">
        <v>-11</v>
      </c>
      <c r="H102" s="9">
        <v>-2.7</v>
      </c>
      <c r="I102" s="39">
        <v>75000000000</v>
      </c>
      <c r="J102" s="9">
        <v>0.23</v>
      </c>
      <c r="K102" s="9">
        <v>0.04</v>
      </c>
      <c r="L102" s="9">
        <f>nov_2021_out_good[[#This Row],[Calculated Total Impact Energy(kt)]]*4180000000000*2/(nov_2021_out_good[[#This Row],[Vel(km/s)]]*1000)^2</f>
        <v>12505.202913631634</v>
      </c>
      <c r="M102" s="9">
        <f>2*(nov_2021_out_good[[#This Row],[Mass (kg)]]/4/1500)^0.3333</f>
        <v>2.5546565916909971</v>
      </c>
      <c r="N102" s="9" t="s">
        <v>492</v>
      </c>
      <c r="O102" s="9" t="s">
        <v>493</v>
      </c>
      <c r="P102" s="9">
        <v>44.7</v>
      </c>
      <c r="Q102" s="9">
        <v>35.299999999999997</v>
      </c>
      <c r="R102" s="9">
        <v>12.38103388</v>
      </c>
      <c r="S102" s="9">
        <v>41.18459807</v>
      </c>
      <c r="T102" s="9">
        <v>131.6887011</v>
      </c>
      <c r="U102" s="9">
        <v>5.4222576199999999</v>
      </c>
      <c r="V102" s="9">
        <v>-6.0882253689999999</v>
      </c>
      <c r="W102" s="9">
        <v>9.3178663949999994</v>
      </c>
      <c r="X102" s="9"/>
      <c r="Y102" s="9"/>
      <c r="Z102" s="9">
        <v>1</v>
      </c>
      <c r="AA102" s="9">
        <v>0.54910539999999997</v>
      </c>
      <c r="AB102" s="9">
        <v>0.1040522</v>
      </c>
      <c r="AC102" s="9">
        <v>0.98939469999999996</v>
      </c>
      <c r="AD102" s="9">
        <v>0.76924999999999999</v>
      </c>
      <c r="AE102" s="9">
        <v>5.2111699999999997E-2</v>
      </c>
      <c r="AF102" s="9">
        <v>0.28618090000000002</v>
      </c>
      <c r="AG102" s="9">
        <v>8.6907999999999999E-2</v>
      </c>
      <c r="AH102" s="9">
        <v>1.8285115000000001</v>
      </c>
      <c r="AI102" s="9">
        <v>0.31961260000000002</v>
      </c>
      <c r="AJ102" s="9">
        <v>184.96344389999999</v>
      </c>
      <c r="AK102" s="9">
        <v>1.5141066999999999</v>
      </c>
      <c r="AL102" s="9">
        <v>58.766117399999999</v>
      </c>
      <c r="AM102" s="9">
        <v>8.6625000000000001E-3</v>
      </c>
      <c r="AN102" s="9">
        <v>5.0304861000000001</v>
      </c>
      <c r="AO102" s="9">
        <v>1.5039788999999999</v>
      </c>
      <c r="AP102" s="9">
        <v>25.3532373</v>
      </c>
      <c r="AQ102" s="9">
        <v>1.5407029999999999</v>
      </c>
      <c r="AR102" s="9">
        <v>160.82336000000001</v>
      </c>
      <c r="AS102" s="9">
        <v>2.5816442999999998</v>
      </c>
      <c r="AT102" s="9">
        <v>-1.8862232999999999</v>
      </c>
      <c r="AU102" s="9">
        <v>3.8628784</v>
      </c>
      <c r="AV102" s="40">
        <f>(5.2/nov_2021_out_good[[#This Row],[a]]+2*COS(nov_2021_out_good[[#This Row],[incl]]*3.1415/180)*((nov_2021_out_good[[#This Row],[a]]/5.2*(1-nov_2021_out_good[[#This Row],[e]]^2)^0.5)))</f>
        <v>7.0431776551092291</v>
      </c>
      <c r="AW102" s="33"/>
      <c r="AX102" s="33"/>
      <c r="AY102" s="33"/>
      <c r="AZ102" s="33"/>
      <c r="BA102" s="33"/>
    </row>
    <row r="103" spans="1:53">
      <c r="A103" s="19">
        <v>41616.132048611114</v>
      </c>
      <c r="B103" t="s">
        <v>68</v>
      </c>
      <c r="C103" t="s">
        <v>69</v>
      </c>
      <c r="D103">
        <v>23.5</v>
      </c>
      <c r="E103">
        <v>11.8</v>
      </c>
      <c r="F103">
        <v>2.2999999999999998</v>
      </c>
      <c r="G103">
        <v>2.5</v>
      </c>
      <c r="H103">
        <v>-11.3</v>
      </c>
      <c r="I103" s="37">
        <v>64000000000</v>
      </c>
      <c r="J103">
        <v>0.2</v>
      </c>
      <c r="L103" s="9">
        <f>nov_2021_out_good[[#This Row],[Calculated Total Impact Energy(kt)]]*4180000000000*2/(nov_2021_out_good[[#This Row],[Vel(km/s)]]*1000)^2</f>
        <v>12008.04366561333</v>
      </c>
      <c r="M103" s="9">
        <f>2*(nov_2021_out_good[[#This Row],[Mass (kg)]]/4/1500)^0.3333</f>
        <v>2.5203467060079414</v>
      </c>
      <c r="N103" t="s">
        <v>492</v>
      </c>
      <c r="O103" t="s">
        <v>491</v>
      </c>
      <c r="P103">
        <v>32.799999999999997</v>
      </c>
      <c r="Q103">
        <v>-165.1</v>
      </c>
      <c r="R103">
        <v>11.79957626</v>
      </c>
      <c r="S103">
        <v>43.705356360000003</v>
      </c>
      <c r="T103">
        <v>12.93168872</v>
      </c>
      <c r="U103">
        <v>-7.9461393869999997</v>
      </c>
      <c r="V103">
        <v>-1.824534774</v>
      </c>
      <c r="W103">
        <v>8.5299438280000004</v>
      </c>
      <c r="Z103">
        <v>1</v>
      </c>
      <c r="AA103">
        <v>0.89956230000000004</v>
      </c>
      <c r="AB103">
        <v>1.04925E-2</v>
      </c>
      <c r="AC103">
        <v>1.0530286</v>
      </c>
      <c r="AD103">
        <v>0.97629540000000004</v>
      </c>
      <c r="AE103">
        <v>2.1248400000000001E-2</v>
      </c>
      <c r="AF103">
        <v>7.8596299999999994E-2</v>
      </c>
      <c r="AG103">
        <v>2.7190599999999999E-2</v>
      </c>
      <c r="AH103">
        <v>5.6413222000000003</v>
      </c>
      <c r="AI103">
        <v>3.3014614</v>
      </c>
      <c r="AJ103">
        <v>281.04255660000001</v>
      </c>
      <c r="AK103">
        <v>16.606902399999999</v>
      </c>
      <c r="AL103">
        <v>255.97603319999999</v>
      </c>
      <c r="AM103">
        <v>1.0387E-2</v>
      </c>
      <c r="AN103">
        <v>3.6498195999999998</v>
      </c>
      <c r="AO103">
        <v>1.8988579999999999</v>
      </c>
      <c r="AP103">
        <v>29.874381400000001</v>
      </c>
      <c r="AQ103">
        <v>0.33099230000000002</v>
      </c>
      <c r="AR103">
        <v>94.990085300000004</v>
      </c>
      <c r="AS103">
        <v>21.647175699999998</v>
      </c>
      <c r="AT103">
        <v>76.736633299999994</v>
      </c>
      <c r="AU103">
        <v>5.9484887999999998</v>
      </c>
      <c r="AV103" s="40">
        <f>(5.2/nov_2021_out_good[[#This Row],[a]]+2*COS(nov_2021_out_good[[#This Row],[incl]]*3.1415/180)*((nov_2021_out_good[[#This Row],[a]]/5.2*(1-nov_2021_out_good[[#This Row],[e]]^2)^0.5)))</f>
        <v>5.6987805293951901</v>
      </c>
      <c r="AW103" s="33"/>
      <c r="AX103" s="33"/>
      <c r="AY103" s="33"/>
      <c r="AZ103" s="33"/>
      <c r="BA103" s="33"/>
    </row>
    <row r="104" spans="1:53">
      <c r="A104" s="19">
        <v>42548.418541666666</v>
      </c>
      <c r="B104" t="s">
        <v>617</v>
      </c>
      <c r="C104" t="s">
        <v>618</v>
      </c>
      <c r="D104">
        <v>33.299999999999997</v>
      </c>
      <c r="E104">
        <v>29.1</v>
      </c>
      <c r="F104">
        <v>-29.1</v>
      </c>
      <c r="G104">
        <v>1.5</v>
      </c>
      <c r="H104">
        <v>0.7</v>
      </c>
      <c r="I104" s="37">
        <v>458000000000</v>
      </c>
      <c r="J104">
        <v>1.2</v>
      </c>
      <c r="L104" s="9">
        <f>nov_2021_out_good[[#This Row],[Calculated Total Impact Energy(kt)]]*4180000000000*2/(nov_2021_out_good[[#This Row],[Vel(km/s)]]*1000)^2</f>
        <v>11846.813334750415</v>
      </c>
      <c r="M104" s="9">
        <f>2*(nov_2021_out_good[[#This Row],[Mass (kg)]]/4/1500)^0.3333</f>
        <v>2.5090168562480759</v>
      </c>
      <c r="N104" t="s">
        <v>492</v>
      </c>
      <c r="O104" t="s">
        <v>491</v>
      </c>
      <c r="P104">
        <v>15.8</v>
      </c>
      <c r="Q104">
        <v>-11.9</v>
      </c>
      <c r="R104">
        <v>29.14704102</v>
      </c>
      <c r="S104">
        <v>19.31900912</v>
      </c>
      <c r="T104">
        <v>151.96074719999999</v>
      </c>
      <c r="U104">
        <v>8.5108448299999999</v>
      </c>
      <c r="V104">
        <v>-4.532778317</v>
      </c>
      <c r="W104">
        <v>27.505807409999999</v>
      </c>
      <c r="Z104">
        <v>1</v>
      </c>
      <c r="AA104">
        <v>0.21959629999999999</v>
      </c>
      <c r="AB104">
        <v>1.74144E-2</v>
      </c>
      <c r="AC104">
        <v>1.5427052999999999</v>
      </c>
      <c r="AD104">
        <v>0.88115080000000001</v>
      </c>
      <c r="AE104">
        <v>3.6749499999999997E-2</v>
      </c>
      <c r="AF104">
        <v>0.75078469999999997</v>
      </c>
      <c r="AG104">
        <v>2.4162699999999999E-2</v>
      </c>
      <c r="AH104">
        <v>34.948013699999997</v>
      </c>
      <c r="AI104">
        <v>3.2800142999999999</v>
      </c>
      <c r="AJ104">
        <v>214.08762139999999</v>
      </c>
      <c r="AK104">
        <v>1.7394764</v>
      </c>
      <c r="AL104">
        <v>275.95061820000001</v>
      </c>
      <c r="AM104">
        <v>3.6870000000000002E-4</v>
      </c>
      <c r="AN104">
        <v>26.857720700000002</v>
      </c>
      <c r="AO104">
        <v>1.5780205</v>
      </c>
      <c r="AP104">
        <v>27.175294099999999</v>
      </c>
      <c r="AQ104">
        <v>0.77256139999999995</v>
      </c>
      <c r="AR104">
        <v>62.8755527</v>
      </c>
      <c r="AS104">
        <v>1.0439117</v>
      </c>
      <c r="AT104">
        <v>-2.1055092000000002</v>
      </c>
      <c r="AU104">
        <v>1.0455937</v>
      </c>
      <c r="AV104" s="40">
        <f>(5.2/nov_2021_out_good[[#This Row],[a]]+2*COS(nov_2021_out_good[[#This Row],[incl]]*3.1415/180)*((nov_2021_out_good[[#This Row],[a]]/5.2*(1-nov_2021_out_good[[#This Row],[e]]^2)^0.5)))</f>
        <v>6.0848693705324823</v>
      </c>
      <c r="AW104" s="33"/>
      <c r="AX104" s="33"/>
      <c r="AY104" s="33"/>
      <c r="AZ104" s="33"/>
      <c r="BA104" s="33"/>
    </row>
    <row r="105" spans="1:53">
      <c r="A105" s="38">
        <v>40245.918136574073</v>
      </c>
      <c r="B105" s="9" t="s">
        <v>284</v>
      </c>
      <c r="C105" s="9" t="s">
        <v>285</v>
      </c>
      <c r="D105" s="9">
        <v>52</v>
      </c>
      <c r="E105" s="9">
        <v>24.5</v>
      </c>
      <c r="F105" s="9">
        <v>19.100000000000001</v>
      </c>
      <c r="G105" s="9">
        <v>11</v>
      </c>
      <c r="H105" s="9">
        <v>10.7</v>
      </c>
      <c r="I105" s="39">
        <v>323000000000</v>
      </c>
      <c r="J105" s="9">
        <v>0.85</v>
      </c>
      <c r="K105" s="9"/>
      <c r="L105" s="9">
        <f>nov_2021_out_good[[#This Row],[Calculated Total Impact Energy(kt)]]*4180000000000*2/(nov_2021_out_good[[#This Row],[Vel(km/s)]]*1000)^2</f>
        <v>11838.400666389005</v>
      </c>
      <c r="M105" s="9">
        <f>2*(nov_2021_out_good[[#This Row],[Mass (kg)]]/4/1500)^0.3333</f>
        <v>2.5084228733376355</v>
      </c>
      <c r="N105" s="9" t="s">
        <v>492</v>
      </c>
      <c r="O105" s="9" t="s">
        <v>491</v>
      </c>
      <c r="P105" s="9">
        <v>32</v>
      </c>
      <c r="Q105" s="9">
        <v>-92.9</v>
      </c>
      <c r="R105" s="9">
        <v>24.501020390000001</v>
      </c>
      <c r="S105" s="9">
        <v>79.497668520000005</v>
      </c>
      <c r="T105" s="9">
        <v>230.23951919999999</v>
      </c>
      <c r="U105" s="9">
        <v>15.407835840000001</v>
      </c>
      <c r="V105" s="9">
        <v>18.519017380000001</v>
      </c>
      <c r="W105" s="9">
        <v>4.4659366250000003</v>
      </c>
      <c r="X105" s="9"/>
      <c r="Y105" s="9"/>
      <c r="Z105" s="9">
        <v>1</v>
      </c>
      <c r="AA105" s="9">
        <v>0.43202059999999998</v>
      </c>
      <c r="AB105" s="9">
        <v>1.7004999999999999E-2</v>
      </c>
      <c r="AC105" s="9">
        <v>2.0048925999999998</v>
      </c>
      <c r="AD105" s="9">
        <v>1.2184565999999999</v>
      </c>
      <c r="AE105" s="9">
        <v>9.6542199999999995E-2</v>
      </c>
      <c r="AF105" s="9">
        <v>0.64543620000000002</v>
      </c>
      <c r="AG105" s="9">
        <v>3.4000299999999997E-2</v>
      </c>
      <c r="AH105" s="9">
        <v>17.265739</v>
      </c>
      <c r="AI105" s="9">
        <v>1.2737361</v>
      </c>
      <c r="AJ105" s="9">
        <v>243.9018212</v>
      </c>
      <c r="AK105" s="9">
        <v>2.5913148000000001</v>
      </c>
      <c r="AL105" s="9">
        <v>168.08027670000001</v>
      </c>
      <c r="AM105" s="9">
        <v>4.0800000000000002E-5</v>
      </c>
      <c r="AN105" s="9">
        <v>22.160885100000002</v>
      </c>
      <c r="AO105" s="9">
        <v>1.3711260999999999</v>
      </c>
      <c r="AP105" s="9">
        <v>32.545071999999998</v>
      </c>
      <c r="AQ105" s="9">
        <v>0.88627330000000004</v>
      </c>
      <c r="AR105" s="9">
        <v>341.76767840000002</v>
      </c>
      <c r="AS105" s="9">
        <v>1.3027667999999999</v>
      </c>
      <c r="AT105" s="9">
        <v>-29.186507299999999</v>
      </c>
      <c r="AU105" s="9">
        <v>1.1069579000000001</v>
      </c>
      <c r="AV105" s="40">
        <f>(5.2/nov_2021_out_good[[#This Row],[a]]+2*COS(nov_2021_out_good[[#This Row],[incl]]*3.1415/180)*((nov_2021_out_good[[#This Row],[a]]/5.2*(1-nov_2021_out_good[[#This Row],[e]]^2)^0.5)))</f>
        <v>4.6095168564730775</v>
      </c>
      <c r="AW105" s="33"/>
      <c r="AX105" s="33"/>
      <c r="AY105" s="33"/>
      <c r="AZ105" s="33"/>
      <c r="BA105" s="33"/>
    </row>
    <row r="106" spans="1:53">
      <c r="A106" s="19">
        <v>42791.057627314818</v>
      </c>
      <c r="B106" t="s">
        <v>587</v>
      </c>
      <c r="C106" t="s">
        <v>588</v>
      </c>
      <c r="D106">
        <v>25.4</v>
      </c>
      <c r="E106">
        <v>12.2</v>
      </c>
      <c r="F106">
        <v>-7.6</v>
      </c>
      <c r="G106">
        <v>-9.3000000000000007</v>
      </c>
      <c r="H106">
        <v>2.2000000000000002</v>
      </c>
      <c r="I106" s="37">
        <v>65000000000</v>
      </c>
      <c r="J106">
        <v>0.21</v>
      </c>
      <c r="L106" s="9">
        <f>nov_2021_out_good[[#This Row],[Calculated Total Impact Energy(kt)]]*4180000000000*2/(nov_2021_out_good[[#This Row],[Vel(km/s)]]*1000)^2</f>
        <v>11795.21633969363</v>
      </c>
      <c r="M106" s="9">
        <f>2*(nov_2021_out_good[[#This Row],[Mass (kg)]]/4/1500)^0.3333</f>
        <v>2.5053693725449731</v>
      </c>
      <c r="N106" t="s">
        <v>492</v>
      </c>
      <c r="O106" t="s">
        <v>493</v>
      </c>
      <c r="P106">
        <v>29.5</v>
      </c>
      <c r="Q106">
        <v>13.5</v>
      </c>
      <c r="R106">
        <v>12.2102416</v>
      </c>
      <c r="S106">
        <v>53.644309810000003</v>
      </c>
      <c r="T106">
        <v>132.3375825</v>
      </c>
      <c r="U106">
        <v>6.6228704250000003</v>
      </c>
      <c r="V106">
        <v>-7.2688554940000003</v>
      </c>
      <c r="W106">
        <v>7.238185348</v>
      </c>
      <c r="Z106">
        <v>1</v>
      </c>
      <c r="AA106">
        <v>0.58630870000000002</v>
      </c>
      <c r="AB106">
        <v>0.1238749</v>
      </c>
      <c r="AC106">
        <v>0.99033530000000003</v>
      </c>
      <c r="AD106">
        <v>0.78832199999999997</v>
      </c>
      <c r="AE106">
        <v>6.2433900000000001E-2</v>
      </c>
      <c r="AF106">
        <v>0.25625730000000002</v>
      </c>
      <c r="AG106">
        <v>9.8233200000000007E-2</v>
      </c>
      <c r="AH106">
        <v>1.4253117</v>
      </c>
      <c r="AI106">
        <v>0.22612099999999999</v>
      </c>
      <c r="AJ106">
        <v>182.83120589999999</v>
      </c>
      <c r="AK106">
        <v>4.1430923000000002</v>
      </c>
      <c r="AL106">
        <v>156.42294269999999</v>
      </c>
      <c r="AM106">
        <v>4.6239000000000002E-3</v>
      </c>
      <c r="AN106">
        <v>4.3302252000000001</v>
      </c>
      <c r="AO106">
        <v>1.6881565999999999</v>
      </c>
      <c r="AP106">
        <v>25.8263985</v>
      </c>
      <c r="AQ106">
        <v>1.7254379</v>
      </c>
      <c r="AR106">
        <v>243.47926810000001</v>
      </c>
      <c r="AS106">
        <v>6.1583078999999996</v>
      </c>
      <c r="AT106">
        <v>-29.856440599999999</v>
      </c>
      <c r="AU106">
        <v>5.1220378999999996</v>
      </c>
      <c r="AV106" s="40">
        <f>(5.2/nov_2021_out_good[[#This Row],[a]]+2*COS(nov_2021_out_good[[#This Row],[incl]]*3.1415/180)*((nov_2021_out_good[[#This Row],[a]]/5.2*(1-nov_2021_out_good[[#This Row],[e]]^2)^0.5)))</f>
        <v>6.8892751334000293</v>
      </c>
      <c r="AW106" s="33"/>
      <c r="AX106" s="33"/>
      <c r="AY106" s="33"/>
      <c r="AZ106" s="33"/>
      <c r="BA106" s="33"/>
    </row>
    <row r="107" spans="1:53">
      <c r="A107" s="19">
        <v>43720.534583333334</v>
      </c>
      <c r="B107" t="s">
        <v>836</v>
      </c>
      <c r="C107" t="s">
        <v>837</v>
      </c>
      <c r="D107">
        <v>42</v>
      </c>
      <c r="E107">
        <v>18.5</v>
      </c>
      <c r="F107">
        <v>-18.100000000000001</v>
      </c>
      <c r="G107">
        <v>-0.4</v>
      </c>
      <c r="H107">
        <v>3.7</v>
      </c>
      <c r="I107" s="37">
        <v>169000000000</v>
      </c>
      <c r="J107">
        <v>0.48</v>
      </c>
      <c r="L107" s="9">
        <f>nov_2021_out_good[[#This Row],[Calculated Total Impact Energy(kt)]]*4180000000000*2/(nov_2021_out_good[[#This Row],[Vel(km/s)]]*1000)^2</f>
        <v>11724.762600438276</v>
      </c>
      <c r="M107" s="9">
        <f>2*(nov_2021_out_good[[#This Row],[Mass (kg)]]/4/1500)^0.3333</f>
        <v>2.5003716520385968</v>
      </c>
      <c r="N107" t="s">
        <v>492</v>
      </c>
      <c r="O107" t="s">
        <v>493</v>
      </c>
      <c r="P107">
        <v>54.5</v>
      </c>
      <c r="Q107">
        <v>9.1999999999999993</v>
      </c>
      <c r="R107">
        <v>18.478636309999999</v>
      </c>
      <c r="S107">
        <v>66.391465690000004</v>
      </c>
      <c r="T107">
        <v>188.48727719999999</v>
      </c>
      <c r="U107">
        <v>16.746603069999999</v>
      </c>
      <c r="V107">
        <v>2.498994991</v>
      </c>
      <c r="W107">
        <v>7.4004263110000004</v>
      </c>
      <c r="Z107">
        <v>1</v>
      </c>
      <c r="AA107">
        <v>0.85509389999999996</v>
      </c>
      <c r="AB107">
        <v>1.37304E-2</v>
      </c>
      <c r="AC107">
        <v>3.8878987999999999</v>
      </c>
      <c r="AD107">
        <v>2.3714963</v>
      </c>
      <c r="AE107">
        <v>0.35594369999999997</v>
      </c>
      <c r="AF107">
        <v>0.63942849999999996</v>
      </c>
      <c r="AG107">
        <v>5.85286E-2</v>
      </c>
      <c r="AH107">
        <v>7.0478272000000004</v>
      </c>
      <c r="AI107">
        <v>0.47229640000000001</v>
      </c>
      <c r="AJ107">
        <v>307.90238579999999</v>
      </c>
      <c r="AK107">
        <v>1.6372513</v>
      </c>
      <c r="AL107">
        <v>349.2065336</v>
      </c>
      <c r="AM107">
        <v>1.3640000000000001E-4</v>
      </c>
      <c r="AN107">
        <v>14.780470299999999</v>
      </c>
      <c r="AO107">
        <v>1.1575651</v>
      </c>
      <c r="AP107">
        <v>37.265212099999999</v>
      </c>
      <c r="AQ107">
        <v>0.75333439999999996</v>
      </c>
      <c r="AR107">
        <v>182.93863759999999</v>
      </c>
      <c r="AS107">
        <v>1.1242460999999999</v>
      </c>
      <c r="AT107">
        <v>-19.7570601</v>
      </c>
      <c r="AU107">
        <v>1.553739</v>
      </c>
      <c r="AV107" s="40">
        <f>(5.2/nov_2021_out_good[[#This Row],[a]]+2*COS(nov_2021_out_good[[#This Row],[incl]]*3.1415/180)*((nov_2021_out_good[[#This Row],[a]]/5.2*(1-nov_2021_out_good[[#This Row],[e]]^2)^0.5)))</f>
        <v>2.888689295020181</v>
      </c>
      <c r="AW107" s="33"/>
      <c r="AX107" s="33"/>
      <c r="AY107" s="33"/>
      <c r="AZ107" s="33"/>
      <c r="BA107" s="33"/>
    </row>
    <row r="108" spans="1:53">
      <c r="A108" s="19">
        <v>42432.064386574071</v>
      </c>
      <c r="B108" t="s">
        <v>633</v>
      </c>
      <c r="C108" t="s">
        <v>634</v>
      </c>
      <c r="D108">
        <v>31.8</v>
      </c>
      <c r="E108">
        <v>11.7</v>
      </c>
      <c r="F108">
        <v>4.8</v>
      </c>
      <c r="G108">
        <v>-7.1</v>
      </c>
      <c r="H108">
        <v>7.9</v>
      </c>
      <c r="I108" s="37">
        <v>58000000000</v>
      </c>
      <c r="J108">
        <v>0.19</v>
      </c>
      <c r="L108" s="9">
        <f>nov_2021_out_good[[#This Row],[Calculated Total Impact Energy(kt)]]*4180000000000*2/(nov_2021_out_good[[#This Row],[Vel(km/s)]]*1000)^2</f>
        <v>11603.477244502885</v>
      </c>
      <c r="M108" s="9">
        <f>2*(nov_2021_out_good[[#This Row],[Mass (kg)]]/4/1500)^0.3333</f>
        <v>2.4917210202609605</v>
      </c>
      <c r="N108" t="s">
        <v>490</v>
      </c>
      <c r="O108" t="s">
        <v>493</v>
      </c>
      <c r="P108">
        <v>-48</v>
      </c>
      <c r="Q108">
        <v>51</v>
      </c>
      <c r="R108">
        <v>11.655899789999999</v>
      </c>
      <c r="S108">
        <v>49.682303159999996</v>
      </c>
      <c r="T108">
        <v>112.70596999999999</v>
      </c>
      <c r="U108">
        <v>3.4305003140000001</v>
      </c>
      <c r="V108">
        <v>-8.1984753920000006</v>
      </c>
      <c r="W108">
        <v>7.541662208</v>
      </c>
      <c r="X108" t="s">
        <v>389</v>
      </c>
      <c r="Z108">
        <v>1</v>
      </c>
      <c r="AA108">
        <v>0.88109139999999997</v>
      </c>
      <c r="AB108">
        <v>0.13708680000000001</v>
      </c>
      <c r="AC108">
        <v>1.0696991</v>
      </c>
      <c r="AD108">
        <v>0.97539520000000002</v>
      </c>
      <c r="AE108">
        <v>5.3608900000000001E-2</v>
      </c>
      <c r="AF108">
        <v>9.6682699999999996E-2</v>
      </c>
      <c r="AG108">
        <v>9.1001799999999994E-2</v>
      </c>
      <c r="AH108">
        <v>1.0138069999999999</v>
      </c>
      <c r="AI108">
        <v>1.647832</v>
      </c>
      <c r="AJ108">
        <v>254.79926649999999</v>
      </c>
      <c r="AK108">
        <v>28.8794264</v>
      </c>
      <c r="AL108">
        <v>162.70955520000001</v>
      </c>
      <c r="AM108">
        <v>4.1872600000000003E-2</v>
      </c>
      <c r="AN108">
        <v>2.4965107999999998</v>
      </c>
      <c r="AO108">
        <v>2.670588</v>
      </c>
      <c r="AP108">
        <v>29.668145500000001</v>
      </c>
      <c r="AQ108">
        <v>0.84244030000000003</v>
      </c>
      <c r="AR108">
        <v>337.16448789999998</v>
      </c>
      <c r="AS108">
        <v>10.4634429</v>
      </c>
      <c r="AT108">
        <v>-22.523647</v>
      </c>
      <c r="AU108">
        <v>10.8201798</v>
      </c>
      <c r="AV108" s="40">
        <f>(5.2/nov_2021_out_good[[#This Row],[a]]+2*COS(nov_2021_out_good[[#This Row],[incl]]*3.1415/180)*((nov_2021_out_good[[#This Row],[a]]/5.2*(1-nov_2021_out_good[[#This Row],[e]]^2)^0.5)))</f>
        <v>5.7045084921900058</v>
      </c>
      <c r="AW108" s="33"/>
      <c r="AX108" s="33"/>
      <c r="AY108" s="33"/>
      <c r="AZ108" s="33"/>
      <c r="BA108" s="33"/>
    </row>
    <row r="109" spans="1:53">
      <c r="A109" s="19">
        <v>42784.825335648151</v>
      </c>
      <c r="B109" t="s">
        <v>591</v>
      </c>
      <c r="C109" t="s">
        <v>592</v>
      </c>
      <c r="D109">
        <v>38</v>
      </c>
      <c r="E109">
        <v>24.2</v>
      </c>
      <c r="F109">
        <v>-6.6</v>
      </c>
      <c r="G109">
        <v>-22.7</v>
      </c>
      <c r="H109">
        <v>-5.3</v>
      </c>
      <c r="I109" s="37">
        <v>295000000000</v>
      </c>
      <c r="J109">
        <v>0.79</v>
      </c>
      <c r="L109" s="9">
        <f>nov_2021_out_good[[#This Row],[Calculated Total Impact Energy(kt)]]*4180000000000*2/(nov_2021_out_good[[#This Row],[Vel(km/s)]]*1000)^2</f>
        <v>11277.235161532682</v>
      </c>
      <c r="M109" s="9">
        <f>2*(nov_2021_out_good[[#This Row],[Mass (kg)]]/4/1500)^0.3333</f>
        <v>2.4681487079716842</v>
      </c>
      <c r="N109" t="s">
        <v>492</v>
      </c>
      <c r="O109" t="s">
        <v>493</v>
      </c>
      <c r="P109">
        <v>6.2</v>
      </c>
      <c r="Q109">
        <v>60.4</v>
      </c>
      <c r="R109">
        <v>24.226844620000001</v>
      </c>
      <c r="S109">
        <v>14.68518587</v>
      </c>
      <c r="T109">
        <v>63.031320829999999</v>
      </c>
      <c r="U109">
        <v>-2.7852793949999999</v>
      </c>
      <c r="V109">
        <v>-5.4738138369999998</v>
      </c>
      <c r="W109">
        <v>23.435434300000001</v>
      </c>
      <c r="Z109">
        <v>1</v>
      </c>
      <c r="AA109">
        <v>0.51973029999999998</v>
      </c>
      <c r="AB109">
        <v>2.1125100000000001E-2</v>
      </c>
      <c r="AC109">
        <v>2.5648065</v>
      </c>
      <c r="AD109">
        <v>1.5422684</v>
      </c>
      <c r="AE109">
        <v>0.15010780000000001</v>
      </c>
      <c r="AF109">
        <v>0.66300919999999997</v>
      </c>
      <c r="AG109">
        <v>4.08771E-2</v>
      </c>
      <c r="AH109">
        <v>3.1387771</v>
      </c>
      <c r="AI109">
        <v>0.82608380000000003</v>
      </c>
      <c r="AJ109">
        <v>280.94042999999999</v>
      </c>
      <c r="AK109">
        <v>2.2700127000000001</v>
      </c>
      <c r="AL109">
        <v>330.09798280000001</v>
      </c>
      <c r="AM109">
        <v>4.5887999999999997E-3</v>
      </c>
      <c r="AN109">
        <v>21.395623700000002</v>
      </c>
      <c r="AO109">
        <v>1.3659095999999999</v>
      </c>
      <c r="AP109">
        <v>34.923881100000003</v>
      </c>
      <c r="AQ109">
        <v>0.8015236</v>
      </c>
      <c r="AR109">
        <v>159.25416250000001</v>
      </c>
      <c r="AS109">
        <v>1.0994892999999999</v>
      </c>
      <c r="AT109">
        <v>13.162458600000001</v>
      </c>
      <c r="AU109">
        <v>1.0648721999999999</v>
      </c>
      <c r="AV109" s="40">
        <f>(5.2/nov_2021_out_good[[#This Row],[a]]+2*COS(nov_2021_out_good[[#This Row],[incl]]*3.1415/180)*((nov_2021_out_good[[#This Row],[a]]/5.2*(1-nov_2021_out_good[[#This Row],[e]]^2)^0.5)))</f>
        <v>3.8150521819939165</v>
      </c>
      <c r="AW109" s="33"/>
      <c r="AX109" s="33"/>
      <c r="AY109" s="33"/>
      <c r="AZ109" s="33"/>
      <c r="BA109" s="33"/>
    </row>
    <row r="110" spans="1:53">
      <c r="A110" s="19">
        <v>42013.4452662037</v>
      </c>
      <c r="B110" t="s">
        <v>22</v>
      </c>
      <c r="C110" t="s">
        <v>23</v>
      </c>
      <c r="D110">
        <v>36</v>
      </c>
      <c r="E110">
        <v>17.5</v>
      </c>
      <c r="F110">
        <v>-10.7</v>
      </c>
      <c r="G110">
        <v>-7.6</v>
      </c>
      <c r="H110">
        <v>11.6</v>
      </c>
      <c r="I110" s="37">
        <v>139000000000</v>
      </c>
      <c r="J110">
        <v>0.41</v>
      </c>
      <c r="L110" s="9">
        <f>nov_2021_out_good[[#This Row],[Calculated Total Impact Energy(kt)]]*4180000000000*2/(nov_2021_out_good[[#This Row],[Vel(km/s)]]*1000)^2</f>
        <v>11192.163265306122</v>
      </c>
      <c r="M110" s="9">
        <f>2*(nov_2021_out_good[[#This Row],[Mass (kg)]]/4/1500)^0.3333</f>
        <v>2.4619273463568065</v>
      </c>
      <c r="N110" t="s">
        <v>492</v>
      </c>
      <c r="O110" t="s">
        <v>493</v>
      </c>
      <c r="P110">
        <v>2</v>
      </c>
      <c r="Q110">
        <v>28.8</v>
      </c>
      <c r="R110">
        <v>17.515992690000001</v>
      </c>
      <c r="S110">
        <v>43.881764459999999</v>
      </c>
      <c r="T110">
        <v>172.87885549999999</v>
      </c>
      <c r="U110">
        <v>12.04794658</v>
      </c>
      <c r="V110">
        <v>-1.505166456</v>
      </c>
      <c r="W110">
        <v>12.62503296</v>
      </c>
      <c r="Z110">
        <v>1</v>
      </c>
      <c r="AA110">
        <v>0.77253320000000003</v>
      </c>
      <c r="AB110">
        <v>1.6383100000000001E-2</v>
      </c>
      <c r="AC110">
        <v>2.0280808000000001</v>
      </c>
      <c r="AD110">
        <v>1.400307</v>
      </c>
      <c r="AE110">
        <v>9.1830200000000001E-2</v>
      </c>
      <c r="AF110">
        <v>0.44831149999999997</v>
      </c>
      <c r="AG110">
        <v>4.4239899999999999E-2</v>
      </c>
      <c r="AH110">
        <v>10.9411495</v>
      </c>
      <c r="AI110">
        <v>0.72241940000000004</v>
      </c>
      <c r="AJ110">
        <v>287.89264439999999</v>
      </c>
      <c r="AK110">
        <v>2.1466310000000002</v>
      </c>
      <c r="AL110">
        <v>108.63842510000001</v>
      </c>
      <c r="AM110">
        <v>6.4809999999999998E-4</v>
      </c>
      <c r="AN110">
        <v>13.4661192</v>
      </c>
      <c r="AO110">
        <v>1.1370401000000001</v>
      </c>
      <c r="AP110">
        <v>34.216474400000003</v>
      </c>
      <c r="AQ110">
        <v>0.60709919999999995</v>
      </c>
      <c r="AR110">
        <v>302.90879130000002</v>
      </c>
      <c r="AS110">
        <v>1.6513967000000001</v>
      </c>
      <c r="AT110">
        <v>-47.545402000000003</v>
      </c>
      <c r="AU110">
        <v>1.3844904</v>
      </c>
      <c r="AV110" s="40">
        <f>(5.2/nov_2021_out_good[[#This Row],[a]]+2*COS(nov_2021_out_good[[#This Row],[incl]]*3.1415/180)*((nov_2021_out_good[[#This Row],[a]]/5.2*(1-nov_2021_out_good[[#This Row],[e]]^2)^0.5)))</f>
        <v>4.1861450476562165</v>
      </c>
      <c r="AW110" s="33"/>
      <c r="AX110" s="33"/>
      <c r="AY110" s="33"/>
      <c r="AZ110" s="33"/>
      <c r="BA110" s="33"/>
    </row>
    <row r="111" spans="1:53">
      <c r="A111" s="19">
        <v>39104.308981481481</v>
      </c>
      <c r="B111" t="s">
        <v>426</v>
      </c>
      <c r="C111" t="s">
        <v>427</v>
      </c>
      <c r="D111">
        <v>32</v>
      </c>
      <c r="E111">
        <v>13.4</v>
      </c>
      <c r="F111">
        <v>-3.3</v>
      </c>
      <c r="G111">
        <v>-12.8</v>
      </c>
      <c r="H111">
        <v>-1.9</v>
      </c>
      <c r="I111" s="37">
        <v>76000000000</v>
      </c>
      <c r="J111">
        <v>0.24</v>
      </c>
      <c r="L111" s="9">
        <f>nov_2021_out_good[[#This Row],[Calculated Total Impact Energy(kt)]]*4180000000000*2/(nov_2021_out_good[[#This Row],[Vel(km/s)]]*1000)^2</f>
        <v>11173.980842058365</v>
      </c>
      <c r="M111" s="9">
        <f>2*(nov_2021_out_good[[#This Row],[Mass (kg)]]/4/1500)^0.3333</f>
        <v>2.4605935681625097</v>
      </c>
      <c r="N111" t="s">
        <v>492</v>
      </c>
      <c r="O111" t="s">
        <v>493</v>
      </c>
      <c r="P111">
        <v>45.4</v>
      </c>
      <c r="Q111">
        <v>53.5</v>
      </c>
      <c r="R111">
        <v>13.35440002</v>
      </c>
      <c r="S111">
        <v>41.797150289999998</v>
      </c>
      <c r="T111">
        <v>146.125495</v>
      </c>
      <c r="U111">
        <v>7.3898538269999996</v>
      </c>
      <c r="V111">
        <v>-4.9610040309999999</v>
      </c>
      <c r="W111">
        <v>9.9558274109999996</v>
      </c>
      <c r="Z111">
        <v>1</v>
      </c>
      <c r="AA111">
        <v>0.86213589999999996</v>
      </c>
      <c r="AB111">
        <v>1.8702699999999999E-2</v>
      </c>
      <c r="AC111">
        <v>1.4902552</v>
      </c>
      <c r="AD111">
        <v>1.1761954999999999</v>
      </c>
      <c r="AE111">
        <v>4.7611599999999997E-2</v>
      </c>
      <c r="AF111">
        <v>0.2670131</v>
      </c>
      <c r="AG111">
        <v>4.3797200000000001E-2</v>
      </c>
      <c r="AH111">
        <v>3.0863851000000002</v>
      </c>
      <c r="AI111">
        <v>1.0801014</v>
      </c>
      <c r="AJ111">
        <v>114.31770299999999</v>
      </c>
      <c r="AK111">
        <v>2.1824659999999998</v>
      </c>
      <c r="AL111">
        <v>301.77411380000001</v>
      </c>
      <c r="AM111">
        <v>5.0879999999999996E-3</v>
      </c>
      <c r="AN111">
        <v>7.1148268000000003</v>
      </c>
      <c r="AO111">
        <v>1.2422458999999999</v>
      </c>
      <c r="AP111">
        <v>32.381105400000003</v>
      </c>
      <c r="AQ111">
        <v>0.47143069999999998</v>
      </c>
      <c r="AR111">
        <v>311.3376422</v>
      </c>
      <c r="AS111">
        <v>1.5547233</v>
      </c>
      <c r="AT111">
        <v>-3.6643352</v>
      </c>
      <c r="AU111">
        <v>2.5885764999999998</v>
      </c>
      <c r="AV111" s="40">
        <f>(5.2/nov_2021_out_good[[#This Row],[a]]+2*COS(nov_2021_out_good[[#This Row],[incl]]*3.1415/180)*((nov_2021_out_good[[#This Row],[a]]/5.2*(1-nov_2021_out_good[[#This Row],[e]]^2)^0.5)))</f>
        <v>4.8563595986822978</v>
      </c>
      <c r="AW111" s="33"/>
      <c r="AX111" s="33"/>
      <c r="AY111" s="33"/>
      <c r="AZ111" s="33"/>
      <c r="BA111" s="33"/>
    </row>
    <row r="112" spans="1:53">
      <c r="A112" s="19">
        <v>41044.46130787037</v>
      </c>
      <c r="B112" t="s">
        <v>158</v>
      </c>
      <c r="C112" t="s">
        <v>159</v>
      </c>
      <c r="D112">
        <v>33.299999999999997</v>
      </c>
      <c r="E112">
        <v>17.100000000000001</v>
      </c>
      <c r="F112">
        <v>-0.8</v>
      </c>
      <c r="G112">
        <v>1.1000000000000001</v>
      </c>
      <c r="H112">
        <v>17</v>
      </c>
      <c r="I112" s="37">
        <v>132000000000</v>
      </c>
      <c r="J112">
        <v>0.39</v>
      </c>
      <c r="L112" s="9">
        <f>nov_2021_out_good[[#This Row],[Calculated Total Impact Energy(kt)]]*4180000000000*2/(nov_2021_out_good[[#This Row],[Vel(km/s)]]*1000)^2</f>
        <v>11150.09746588694</v>
      </c>
      <c r="M112" s="9">
        <f>2*(nov_2021_out_good[[#This Row],[Mass (kg)]]/4/1500)^0.3333</f>
        <v>2.4588393940828044</v>
      </c>
      <c r="N112" t="s">
        <v>490</v>
      </c>
      <c r="O112" t="s">
        <v>491</v>
      </c>
      <c r="P112">
        <v>-61.8</v>
      </c>
      <c r="Q112">
        <v>-135.5</v>
      </c>
      <c r="R112">
        <v>17.054324959999999</v>
      </c>
      <c r="S112">
        <v>27.865291119999998</v>
      </c>
      <c r="T112">
        <v>170.28353369999999</v>
      </c>
      <c r="U112">
        <v>7.8567499400000003</v>
      </c>
      <c r="V112">
        <v>-1.345302905</v>
      </c>
      <c r="W112">
        <v>15.076857779999999</v>
      </c>
      <c r="Z112">
        <v>1</v>
      </c>
      <c r="AA112">
        <v>0.8541183</v>
      </c>
      <c r="AB112">
        <v>2.2759600000000001E-2</v>
      </c>
      <c r="AC112">
        <v>1.0637414000000001</v>
      </c>
      <c r="AD112">
        <v>0.95892980000000005</v>
      </c>
      <c r="AE112">
        <v>1.7493600000000002E-2</v>
      </c>
      <c r="AF112">
        <v>0.10930049999999999</v>
      </c>
      <c r="AG112">
        <v>1.28357E-2</v>
      </c>
      <c r="AH112">
        <v>24.757777300000001</v>
      </c>
      <c r="AI112">
        <v>2.1308720000000001</v>
      </c>
      <c r="AJ112">
        <v>125.0889683</v>
      </c>
      <c r="AK112">
        <v>10.379581699999999</v>
      </c>
      <c r="AL112">
        <v>234.83937080000001</v>
      </c>
      <c r="AM112">
        <v>2.9970000000000002E-4</v>
      </c>
      <c r="AN112">
        <v>12.870014899999999</v>
      </c>
      <c r="AO112">
        <v>1.1289114</v>
      </c>
      <c r="AP112">
        <v>28.807037399999999</v>
      </c>
      <c r="AQ112">
        <v>0.29292869999999999</v>
      </c>
      <c r="AR112">
        <v>32.192298700000002</v>
      </c>
      <c r="AS112">
        <v>13.0143851</v>
      </c>
      <c r="AT112">
        <v>-84.721970099999993</v>
      </c>
      <c r="AU112">
        <v>1.2004965999999999</v>
      </c>
      <c r="AV112" s="40">
        <f>(5.2/nov_2021_out_good[[#This Row],[a]]+2*COS(nov_2021_out_good[[#This Row],[incl]]*3.1415/180)*((nov_2021_out_good[[#This Row],[a]]/5.2*(1-nov_2021_out_good[[#This Row],[e]]^2)^0.5)))</f>
        <v>5.7556268652423039</v>
      </c>
      <c r="AW112" s="33"/>
      <c r="AX112" s="33"/>
      <c r="AY112" s="33"/>
      <c r="AZ112" s="33"/>
      <c r="BA112" s="33"/>
    </row>
    <row r="113" spans="1:53">
      <c r="A113" s="19">
        <v>42102.17119212963</v>
      </c>
      <c r="B113" t="s">
        <v>11</v>
      </c>
      <c r="C113" t="s">
        <v>12</v>
      </c>
      <c r="D113">
        <v>36.299999999999997</v>
      </c>
      <c r="E113">
        <v>19.2</v>
      </c>
      <c r="F113">
        <v>8</v>
      </c>
      <c r="G113">
        <v>-15.6</v>
      </c>
      <c r="H113">
        <v>-7.9</v>
      </c>
      <c r="I113" s="37">
        <v>173000000000</v>
      </c>
      <c r="J113">
        <v>0.49</v>
      </c>
      <c r="L113" s="9">
        <f>nov_2021_out_good[[#This Row],[Calculated Total Impact Energy(kt)]]*4180000000000*2/(nov_2021_out_good[[#This Row],[Vel(km/s)]]*1000)^2</f>
        <v>11112.196180555555</v>
      </c>
      <c r="M113" s="9">
        <f>2*(nov_2021_out_good[[#This Row],[Mass (kg)]]/4/1500)^0.3333</f>
        <v>2.4560504904363349</v>
      </c>
      <c r="N113" t="s">
        <v>490</v>
      </c>
      <c r="O113" t="s">
        <v>493</v>
      </c>
      <c r="P113">
        <v>-25.5</v>
      </c>
      <c r="Q113">
        <v>51.5</v>
      </c>
      <c r="R113">
        <v>19.22940457</v>
      </c>
      <c r="S113">
        <v>80.652237409999998</v>
      </c>
      <c r="T113">
        <v>57.329218699999998</v>
      </c>
      <c r="U113">
        <v>-10.24240341</v>
      </c>
      <c r="V113">
        <v>-15.97209359</v>
      </c>
      <c r="W113">
        <v>3.123363383</v>
      </c>
      <c r="Z113">
        <v>1</v>
      </c>
      <c r="AA113">
        <v>0.80014549999999995</v>
      </c>
      <c r="AB113">
        <v>2.0815199999999999E-2</v>
      </c>
      <c r="AC113">
        <v>3.5213123999999998</v>
      </c>
      <c r="AD113">
        <v>2.1607289999999999</v>
      </c>
      <c r="AE113">
        <v>0.21326200000000001</v>
      </c>
      <c r="AF113">
        <v>0.6296872</v>
      </c>
      <c r="AG113">
        <v>4.3386500000000001E-2</v>
      </c>
      <c r="AH113">
        <v>8.2591003999999995</v>
      </c>
      <c r="AI113">
        <v>0.73157349999999999</v>
      </c>
      <c r="AJ113">
        <v>118.71124</v>
      </c>
      <c r="AK113">
        <v>2.5885210000000001</v>
      </c>
      <c r="AL113">
        <v>17.808006899999999</v>
      </c>
      <c r="AM113">
        <v>4.883E-4</v>
      </c>
      <c r="AN113">
        <v>15.235026</v>
      </c>
      <c r="AO113">
        <v>1.1915395</v>
      </c>
      <c r="AP113">
        <v>36.9016856</v>
      </c>
      <c r="AQ113">
        <v>0.54906279999999996</v>
      </c>
      <c r="AR113">
        <v>23.944202099999998</v>
      </c>
      <c r="AS113">
        <v>1.8772922999999999</v>
      </c>
      <c r="AT113">
        <v>30.095579699999998</v>
      </c>
      <c r="AU113">
        <v>1.2486256</v>
      </c>
      <c r="AV113" s="40">
        <f>(5.2/nov_2021_out_good[[#This Row],[a]]+2*COS(nov_2021_out_good[[#This Row],[incl]]*3.1415/180)*((nov_2021_out_good[[#This Row],[a]]/5.2*(1-nov_2021_out_good[[#This Row],[e]]^2)^0.5)))</f>
        <v>3.0454996718151852</v>
      </c>
      <c r="AW113" s="33"/>
      <c r="AX113" s="33"/>
      <c r="AY113" s="33"/>
      <c r="AZ113" s="33"/>
      <c r="BA113" s="33"/>
    </row>
    <row r="114" spans="1:53">
      <c r="A114" s="19">
        <v>42698.590671296297</v>
      </c>
      <c r="B114" t="s">
        <v>602</v>
      </c>
      <c r="C114" t="s">
        <v>603</v>
      </c>
      <c r="D114">
        <v>30.6</v>
      </c>
      <c r="E114">
        <v>17.399999999999999</v>
      </c>
      <c r="F114">
        <v>9.1</v>
      </c>
      <c r="G114">
        <v>-11.2</v>
      </c>
      <c r="H114">
        <v>9.6999999999999993</v>
      </c>
      <c r="I114" s="37">
        <v>138000000000</v>
      </c>
      <c r="J114">
        <v>0.4</v>
      </c>
      <c r="L114" s="9">
        <f>nov_2021_out_good[[#This Row],[Calculated Total Impact Energy(kt)]]*4180000000000*2/(nov_2021_out_good[[#This Row],[Vel(km/s)]]*1000)^2</f>
        <v>11045.052186550403</v>
      </c>
      <c r="M114" s="9">
        <f>2*(nov_2021_out_good[[#This Row],[Mass (kg)]]/4/1500)^0.3333</f>
        <v>2.4510942004953216</v>
      </c>
      <c r="N114" t="s">
        <v>490</v>
      </c>
      <c r="O114" t="s">
        <v>493</v>
      </c>
      <c r="P114">
        <v>-15.2</v>
      </c>
      <c r="Q114">
        <v>80.3</v>
      </c>
      <c r="R114">
        <v>17.387926849999999</v>
      </c>
      <c r="S114">
        <v>47.633168439999999</v>
      </c>
      <c r="T114">
        <v>122.31743950000001</v>
      </c>
      <c r="U114">
        <v>6.868125665</v>
      </c>
      <c r="V114">
        <v>-10.85698262</v>
      </c>
      <c r="W114">
        <v>11.71728545</v>
      </c>
      <c r="Z114">
        <v>1</v>
      </c>
      <c r="AA114">
        <v>0.9224253</v>
      </c>
      <c r="AB114">
        <v>4.8434000000000003E-3</v>
      </c>
      <c r="AC114">
        <v>2.6295712999999998</v>
      </c>
      <c r="AD114">
        <v>1.7759982999999999</v>
      </c>
      <c r="AE114">
        <v>0.22362199999999999</v>
      </c>
      <c r="AF114">
        <v>0.48061589999999998</v>
      </c>
      <c r="AG114">
        <v>6.5936099999999997E-2</v>
      </c>
      <c r="AH114">
        <v>16.9554656</v>
      </c>
      <c r="AI114">
        <v>1.1153295000000001</v>
      </c>
      <c r="AJ114">
        <v>37.062150099999997</v>
      </c>
      <c r="AK114">
        <v>2.0295529000000001</v>
      </c>
      <c r="AL114">
        <v>62.507346599999998</v>
      </c>
      <c r="AM114">
        <v>4.5600000000000003E-4</v>
      </c>
      <c r="AN114">
        <v>12.975303</v>
      </c>
      <c r="AO114">
        <v>1.1465107999999999</v>
      </c>
      <c r="AP114">
        <v>36.024719599999997</v>
      </c>
      <c r="AQ114">
        <v>0.87293969999999999</v>
      </c>
      <c r="AR114">
        <v>52.4286131</v>
      </c>
      <c r="AS114">
        <v>1.8379473</v>
      </c>
      <c r="AT114">
        <v>-35.814896699999998</v>
      </c>
      <c r="AU114">
        <v>1.1311224</v>
      </c>
      <c r="AV114" s="40">
        <f>(5.2/nov_2021_out_good[[#This Row],[a]]+2*COS(nov_2021_out_good[[#This Row],[incl]]*3.1415/180)*((nov_2021_out_good[[#This Row],[a]]/5.2*(1-nov_2021_out_good[[#This Row],[e]]^2)^0.5)))</f>
        <v>3.5009051841769319</v>
      </c>
      <c r="AW114" s="33"/>
      <c r="AX114" s="33"/>
      <c r="AY114" s="33"/>
      <c r="AZ114" s="33"/>
      <c r="BA114" s="33"/>
    </row>
    <row r="115" spans="1:53">
      <c r="A115" s="19">
        <v>43722.52747685185</v>
      </c>
      <c r="B115" t="s">
        <v>832</v>
      </c>
      <c r="C115" t="s">
        <v>833</v>
      </c>
      <c r="D115">
        <v>38</v>
      </c>
      <c r="E115">
        <v>15.9</v>
      </c>
      <c r="F115">
        <v>-12.9</v>
      </c>
      <c r="G115">
        <v>8.1</v>
      </c>
      <c r="H115">
        <v>4.5999999999999996</v>
      </c>
      <c r="I115" s="37">
        <v>109000000000</v>
      </c>
      <c r="J115">
        <v>0.33</v>
      </c>
      <c r="L115" s="9">
        <f>nov_2021_out_good[[#This Row],[Calculated Total Impact Energy(kt)]]*4180000000000*2/(nov_2021_out_good[[#This Row],[Vel(km/s)]]*1000)^2</f>
        <v>10912.543016494601</v>
      </c>
      <c r="M115" s="9">
        <f>2*(nov_2021_out_good[[#This Row],[Mass (kg)]]/4/1500)^0.3333</f>
        <v>2.4412536704961063</v>
      </c>
      <c r="N115" t="s">
        <v>490</v>
      </c>
      <c r="O115" t="s">
        <v>491</v>
      </c>
      <c r="P115">
        <v>-38.6</v>
      </c>
      <c r="Q115">
        <v>-33.5</v>
      </c>
      <c r="R115">
        <v>15.911630969999999</v>
      </c>
      <c r="S115">
        <v>21.829333699999999</v>
      </c>
      <c r="T115">
        <v>3.541819023</v>
      </c>
      <c r="U115">
        <v>-5.9053299590000004</v>
      </c>
      <c r="V115">
        <v>-0.36551195199999997</v>
      </c>
      <c r="W115">
        <v>14.770696640000001</v>
      </c>
      <c r="Z115">
        <v>1</v>
      </c>
      <c r="AA115">
        <v>0.63877240000000002</v>
      </c>
      <c r="AB115">
        <v>2.3020599999999999E-2</v>
      </c>
      <c r="AC115">
        <v>1.2782407</v>
      </c>
      <c r="AD115">
        <v>0.95850659999999999</v>
      </c>
      <c r="AE115">
        <v>1.8272400000000001E-2</v>
      </c>
      <c r="AF115">
        <v>0.33357530000000002</v>
      </c>
      <c r="AG115">
        <v>2.90126E-2</v>
      </c>
      <c r="AH115">
        <v>9.6851366999999993</v>
      </c>
      <c r="AI115">
        <v>1.2672739</v>
      </c>
      <c r="AJ115">
        <v>242.65830349999999</v>
      </c>
      <c r="AK115">
        <v>2.6739660999999999</v>
      </c>
      <c r="AL115">
        <v>351.1465776</v>
      </c>
      <c r="AM115">
        <v>1.2769999999999999E-4</v>
      </c>
      <c r="AN115">
        <v>11.343095</v>
      </c>
      <c r="AO115">
        <v>1.1158136999999999</v>
      </c>
      <c r="AP115">
        <v>28.9512134</v>
      </c>
      <c r="AQ115">
        <v>0.30471540000000003</v>
      </c>
      <c r="AR115">
        <v>149.2447688</v>
      </c>
      <c r="AS115">
        <v>1.1932244000000001</v>
      </c>
      <c r="AT115">
        <v>-13.055475899999999</v>
      </c>
      <c r="AU115">
        <v>1.2810762</v>
      </c>
      <c r="AV115" s="40">
        <f>(5.2/nov_2021_out_good[[#This Row],[a]]+2*COS(nov_2021_out_good[[#This Row],[incl]]*3.1415/180)*((nov_2021_out_good[[#This Row],[a]]/5.2*(1-nov_2021_out_good[[#This Row],[e]]^2)^0.5)))</f>
        <v>5.767693958706924</v>
      </c>
      <c r="AW115" s="33"/>
      <c r="AX115" s="33"/>
      <c r="AY115" s="33"/>
      <c r="AZ115" s="33"/>
      <c r="BA115" s="33"/>
    </row>
    <row r="116" spans="1:53">
      <c r="A116" s="19">
        <v>43152.061145833337</v>
      </c>
      <c r="B116" t="s">
        <v>692</v>
      </c>
      <c r="C116" t="s">
        <v>693</v>
      </c>
      <c r="D116">
        <v>31.5</v>
      </c>
      <c r="E116">
        <v>13.1</v>
      </c>
      <c r="F116">
        <v>-0.9</v>
      </c>
      <c r="G116">
        <v>13.1</v>
      </c>
      <c r="H116">
        <v>-0.4</v>
      </c>
      <c r="I116" s="37">
        <v>71000000000</v>
      </c>
      <c r="J116">
        <v>0.22</v>
      </c>
      <c r="L116" s="9">
        <f>nov_2021_out_good[[#This Row],[Calculated Total Impact Energy(kt)]]*4180000000000*2/(nov_2021_out_good[[#This Row],[Vel(km/s)]]*1000)^2</f>
        <v>10717.324165258435</v>
      </c>
      <c r="M116" s="9">
        <f>2*(nov_2021_out_good[[#This Row],[Mass (kg)]]/4/1500)^0.3333</f>
        <v>2.4266099275444373</v>
      </c>
      <c r="N116" t="s">
        <v>490</v>
      </c>
      <c r="O116" t="s">
        <v>491</v>
      </c>
      <c r="P116">
        <v>-13.5</v>
      </c>
      <c r="Q116">
        <v>-37.1</v>
      </c>
      <c r="R116">
        <v>13.13697073</v>
      </c>
      <c r="S116">
        <v>50.882377499999997</v>
      </c>
      <c r="T116">
        <v>283.6263821</v>
      </c>
      <c r="U116">
        <v>-2.4012120289999999</v>
      </c>
      <c r="V116">
        <v>9.905462279</v>
      </c>
      <c r="W116">
        <v>8.2883048830000003</v>
      </c>
      <c r="Z116">
        <v>1</v>
      </c>
      <c r="AA116">
        <v>0.98860579999999998</v>
      </c>
      <c r="AB116">
        <v>5.2530000000000003E-4</v>
      </c>
      <c r="AC116">
        <v>3.5120274</v>
      </c>
      <c r="AD116">
        <v>2.2503166000000001</v>
      </c>
      <c r="AE116">
        <v>0.45503169999999998</v>
      </c>
      <c r="AF116">
        <v>0.56068150000000005</v>
      </c>
      <c r="AG116">
        <v>8.9047399999999999E-2</v>
      </c>
      <c r="AH116">
        <v>3.1163761999999999</v>
      </c>
      <c r="AI116">
        <v>0.65804200000000002</v>
      </c>
      <c r="AJ116">
        <v>2.5433680000000001</v>
      </c>
      <c r="AK116">
        <v>1.7807278</v>
      </c>
      <c r="AL116">
        <v>152.1318334</v>
      </c>
      <c r="AM116">
        <v>3.6294999999999999E-3</v>
      </c>
      <c r="AN116">
        <v>7.5769197000000004</v>
      </c>
      <c r="AO116">
        <v>1.1689113</v>
      </c>
      <c r="AP116">
        <v>37.414404599999997</v>
      </c>
      <c r="AQ116">
        <v>1.0652945</v>
      </c>
      <c r="AR116">
        <v>70.361707999999993</v>
      </c>
      <c r="AS116">
        <v>2.8722154</v>
      </c>
      <c r="AT116">
        <v>6.5065559000000004</v>
      </c>
      <c r="AU116">
        <v>1.4030311</v>
      </c>
      <c r="AV116" s="40">
        <f>(5.2/nov_2021_out_good[[#This Row],[a]]+2*COS(nov_2021_out_good[[#This Row],[incl]]*3.1415/180)*((nov_2021_out_good[[#This Row],[a]]/5.2*(1-nov_2021_out_good[[#This Row],[e]]^2)^0.5)))</f>
        <v>3.0263927915429414</v>
      </c>
      <c r="AW116" s="33"/>
      <c r="AX116" s="33"/>
      <c r="AY116" s="33"/>
      <c r="AZ116" s="33"/>
      <c r="BA116" s="33"/>
    </row>
    <row r="117" spans="1:53">
      <c r="A117" s="19">
        <v>42916.601909722223</v>
      </c>
      <c r="B117" t="s">
        <v>569</v>
      </c>
      <c r="C117" t="s">
        <v>378</v>
      </c>
      <c r="D117">
        <v>20</v>
      </c>
      <c r="E117">
        <v>15.2</v>
      </c>
      <c r="F117">
        <v>10.9</v>
      </c>
      <c r="G117">
        <v>-9.6999999999999993</v>
      </c>
      <c r="H117">
        <v>4.2</v>
      </c>
      <c r="I117" s="37">
        <v>94000000000</v>
      </c>
      <c r="J117">
        <v>0.28999999999999998</v>
      </c>
      <c r="L117" s="9">
        <f>nov_2021_out_good[[#This Row],[Calculated Total Impact Energy(kt)]]*4180000000000*2/(nov_2021_out_good[[#This Row],[Vel(km/s)]]*1000)^2</f>
        <v>10493.421052631578</v>
      </c>
      <c r="M117" s="9">
        <f>2*(nov_2021_out_good[[#This Row],[Mass (kg)]]/4/1500)^0.3333</f>
        <v>2.4095938893036117</v>
      </c>
      <c r="N117" t="s">
        <v>490</v>
      </c>
      <c r="O117" t="s">
        <v>493</v>
      </c>
      <c r="P117">
        <v>-34.299999999999997</v>
      </c>
      <c r="Q117">
        <v>134.5</v>
      </c>
      <c r="R117">
        <v>15.183543719999999</v>
      </c>
      <c r="S117">
        <v>18.564130590000001</v>
      </c>
      <c r="T117">
        <v>11.64374385</v>
      </c>
      <c r="U117">
        <v>-4.7344475250000002</v>
      </c>
      <c r="V117">
        <v>-0.97561003300000004</v>
      </c>
      <c r="W117">
        <v>14.39351214</v>
      </c>
      <c r="Z117">
        <v>1</v>
      </c>
      <c r="AA117">
        <v>0.79896</v>
      </c>
      <c r="AB117">
        <v>1.9042E-2</v>
      </c>
      <c r="AC117">
        <v>1.6775895999999999</v>
      </c>
      <c r="AD117">
        <v>1.2382747999999999</v>
      </c>
      <c r="AE117">
        <v>5.7775300000000002E-2</v>
      </c>
      <c r="AF117">
        <v>0.35477969999999998</v>
      </c>
      <c r="AG117">
        <v>4.1879600000000003E-2</v>
      </c>
      <c r="AH117">
        <v>3.6305887000000001</v>
      </c>
      <c r="AI117">
        <v>0.4484706</v>
      </c>
      <c r="AJ117">
        <v>259.4614297</v>
      </c>
      <c r="AK117">
        <v>2.3405957000000002</v>
      </c>
      <c r="AL117">
        <v>98.784564500000002</v>
      </c>
      <c r="AM117">
        <v>4.3299999999999996E-3</v>
      </c>
      <c r="AN117">
        <v>10.258056</v>
      </c>
      <c r="AO117">
        <v>1.1223323999999999</v>
      </c>
      <c r="AP117">
        <v>32.074210100000002</v>
      </c>
      <c r="AQ117">
        <v>0.5210844</v>
      </c>
      <c r="AR117">
        <v>272.36006190000001</v>
      </c>
      <c r="AS117">
        <v>1.2223105999999999</v>
      </c>
      <c r="AT117">
        <v>-12.5744361</v>
      </c>
      <c r="AU117">
        <v>1.3069903</v>
      </c>
      <c r="AV117" s="40">
        <f>(5.2/nov_2021_out_good[[#This Row],[a]]+2*COS(nov_2021_out_good[[#This Row],[incl]]*3.1415/180)*((nov_2021_out_good[[#This Row],[a]]/5.2*(1-nov_2021_out_good[[#This Row],[e]]^2)^0.5)))</f>
        <v>4.6437761860278224</v>
      </c>
      <c r="AW117" s="33"/>
      <c r="AX117" s="33"/>
      <c r="AY117" s="33"/>
      <c r="AZ117" s="33"/>
      <c r="BA117" s="33"/>
    </row>
    <row r="118" spans="1:53">
      <c r="A118" s="19">
        <v>44261.363263888888</v>
      </c>
      <c r="B118" t="s">
        <v>730</v>
      </c>
      <c r="C118" t="s">
        <v>731</v>
      </c>
      <c r="D118">
        <v>31.1</v>
      </c>
      <c r="E118">
        <v>18.100000000000001</v>
      </c>
      <c r="F118">
        <v>12.7</v>
      </c>
      <c r="G118">
        <v>-4.7</v>
      </c>
      <c r="H118">
        <v>12</v>
      </c>
      <c r="I118" s="37">
        <v>141000000000</v>
      </c>
      <c r="J118">
        <v>0.41</v>
      </c>
      <c r="L118" s="9">
        <f>nov_2021_out_good[[#This Row],[Calculated Total Impact Energy(kt)]]*4180000000000*2/(nov_2021_out_good[[#This Row],[Vel(km/s)]]*1000)^2</f>
        <v>10462.440096456152</v>
      </c>
      <c r="M118" s="9">
        <f>2*(nov_2021_out_good[[#This Row],[Mass (kg)]]/4/1500)^0.3333</f>
        <v>2.4072204135260917</v>
      </c>
      <c r="N118" t="s">
        <v>490</v>
      </c>
      <c r="O118" t="s">
        <v>493</v>
      </c>
      <c r="P118">
        <v>-48.6</v>
      </c>
      <c r="Q118">
        <v>90.4</v>
      </c>
      <c r="R118">
        <v>18.093645290000001</v>
      </c>
      <c r="S118">
        <v>47.739348800000002</v>
      </c>
      <c r="T118">
        <v>108.9281661</v>
      </c>
      <c r="U118">
        <v>4.3437999200000004</v>
      </c>
      <c r="V118">
        <v>-12.66687859</v>
      </c>
      <c r="W118">
        <v>12.16805609</v>
      </c>
      <c r="Z118">
        <v>1</v>
      </c>
      <c r="AA118">
        <v>0.98338630000000005</v>
      </c>
      <c r="AB118">
        <v>1.6113E-3</v>
      </c>
      <c r="AC118">
        <v>4.0047611999999999</v>
      </c>
      <c r="AD118">
        <v>2.4940737999999998</v>
      </c>
      <c r="AE118">
        <v>0.42299059999999999</v>
      </c>
      <c r="AF118">
        <v>0.60571079999999999</v>
      </c>
      <c r="AG118">
        <v>6.6717700000000005E-2</v>
      </c>
      <c r="AH118">
        <v>18.979900900000001</v>
      </c>
      <c r="AI118">
        <v>1.3741626</v>
      </c>
      <c r="AJ118">
        <v>12.3956555</v>
      </c>
      <c r="AK118">
        <v>1.3152523</v>
      </c>
      <c r="AL118">
        <v>165.70887690000001</v>
      </c>
      <c r="AM118">
        <v>1.009E-4</v>
      </c>
      <c r="AN118">
        <v>13.964764799999999</v>
      </c>
      <c r="AO118">
        <v>1.1582201999999999</v>
      </c>
      <c r="AP118">
        <v>37.850590699999998</v>
      </c>
      <c r="AQ118">
        <v>0.79688230000000004</v>
      </c>
      <c r="AR118">
        <v>100.7396722</v>
      </c>
      <c r="AS118">
        <v>1.6751474</v>
      </c>
      <c r="AT118">
        <v>-38.682277200000001</v>
      </c>
      <c r="AU118">
        <v>1.2257043000000001</v>
      </c>
      <c r="AV118" s="40">
        <f>(5.2/nov_2021_out_good[[#This Row],[a]]+2*COS(nov_2021_out_good[[#This Row],[incl]]*3.1415/180)*((nov_2021_out_good[[#This Row],[a]]/5.2*(1-nov_2021_out_good[[#This Row],[e]]^2)^0.5)))</f>
        <v>2.8067159418381982</v>
      </c>
      <c r="AW118" s="33"/>
      <c r="AX118" s="33"/>
      <c r="AY118" s="33"/>
      <c r="AZ118" s="33"/>
      <c r="BA118" s="33"/>
    </row>
    <row r="119" spans="1:53">
      <c r="A119" s="19">
        <v>39630.736331018517</v>
      </c>
      <c r="B119" t="s">
        <v>368</v>
      </c>
      <c r="C119" t="s">
        <v>369</v>
      </c>
      <c r="D119">
        <v>36.1</v>
      </c>
      <c r="E119">
        <v>9.8000000000000007</v>
      </c>
      <c r="F119">
        <v>2.8</v>
      </c>
      <c r="G119">
        <v>1.7</v>
      </c>
      <c r="H119">
        <v>-9.1999999999999993</v>
      </c>
      <c r="I119" s="37">
        <v>36000000000</v>
      </c>
      <c r="J119">
        <v>0.12</v>
      </c>
      <c r="L119" s="9">
        <f>nov_2021_out_good[[#This Row],[Calculated Total Impact Energy(kt)]]*4180000000000*2/(nov_2021_out_good[[#This Row],[Vel(km/s)]]*1000)^2</f>
        <v>10445.647646813828</v>
      </c>
      <c r="M119" s="9">
        <f>2*(nov_2021_out_good[[#This Row],[Mass (kg)]]/4/1500)^0.3333</f>
        <v>2.4059319718947925</v>
      </c>
      <c r="N119" t="s">
        <v>492</v>
      </c>
      <c r="O119" t="s">
        <v>491</v>
      </c>
      <c r="P119">
        <v>37.1</v>
      </c>
      <c r="Q119">
        <v>-115.7</v>
      </c>
      <c r="R119">
        <v>9.7657564990000001</v>
      </c>
      <c r="S119">
        <v>37.57660697</v>
      </c>
      <c r="T119">
        <v>342.55062290000001</v>
      </c>
      <c r="U119">
        <v>-5.6813169419999996</v>
      </c>
      <c r="V119">
        <v>1.7857952159999999</v>
      </c>
      <c r="W119">
        <v>7.7397398700000002</v>
      </c>
      <c r="Z119">
        <v>1</v>
      </c>
      <c r="AA119" t="s">
        <v>1566</v>
      </c>
      <c r="AB119" t="s">
        <v>1566</v>
      </c>
      <c r="AC119" t="s">
        <v>1566</v>
      </c>
      <c r="AD119" t="s">
        <v>1566</v>
      </c>
      <c r="AE119" t="s">
        <v>1566</v>
      </c>
      <c r="AF119" t="s">
        <v>1566</v>
      </c>
      <c r="AG119" t="s">
        <v>1566</v>
      </c>
      <c r="AH119">
        <v>2062.6483546999998</v>
      </c>
      <c r="AI119">
        <v>0</v>
      </c>
      <c r="AJ119" t="s">
        <v>1566</v>
      </c>
      <c r="AK119" t="s">
        <v>1566</v>
      </c>
      <c r="AL119">
        <v>100.1231166</v>
      </c>
      <c r="AM119">
        <v>0</v>
      </c>
      <c r="AN119" t="s">
        <v>1566</v>
      </c>
      <c r="AO119" t="s">
        <v>1566</v>
      </c>
      <c r="AP119" t="s">
        <v>1566</v>
      </c>
      <c r="AQ119" t="s">
        <v>1566</v>
      </c>
      <c r="AR119" t="s">
        <v>1566</v>
      </c>
      <c r="AS119" t="s">
        <v>1566</v>
      </c>
      <c r="AT119" t="s">
        <v>1566</v>
      </c>
      <c r="AU119" t="s">
        <v>1566</v>
      </c>
      <c r="AV119" s="40" t="e">
        <f>(5.2/nov_2021_out_good[[#This Row],[a]]+2*COS(nov_2021_out_good[[#This Row],[incl]]*3.1415/180)*((nov_2021_out_good[[#This Row],[a]]/5.2*(1-nov_2021_out_good[[#This Row],[e]]^2)^0.5)))</f>
        <v>#VALUE!</v>
      </c>
      <c r="AW119" s="33"/>
      <c r="AX119" s="33"/>
      <c r="AY119" s="33"/>
      <c r="AZ119" s="33"/>
      <c r="BA119" s="33"/>
    </row>
    <row r="120" spans="1:53">
      <c r="A120" s="19">
        <v>38715.420543981483</v>
      </c>
      <c r="B120" t="s">
        <v>88</v>
      </c>
      <c r="C120" t="s">
        <v>949</v>
      </c>
      <c r="D120">
        <v>42.2</v>
      </c>
      <c r="E120">
        <v>20.7</v>
      </c>
      <c r="F120">
        <v>18.600000000000001</v>
      </c>
      <c r="G120">
        <v>8.5</v>
      </c>
      <c r="H120">
        <v>3.2</v>
      </c>
      <c r="I120" s="37">
        <v>190000000000</v>
      </c>
      <c r="J120">
        <v>0.53</v>
      </c>
      <c r="L120" s="9">
        <f>nov_2021_out_good[[#This Row],[Calculated Total Impact Energy(kt)]]*4180000000000*2/(nov_2021_out_good[[#This Row],[Vel(km/s)]]*1000)^2</f>
        <v>10340.498027958645</v>
      </c>
      <c r="M120" s="9">
        <f>2*(nov_2021_out_good[[#This Row],[Mass (kg)]]/4/1500)^0.3333</f>
        <v>2.3978325494138075</v>
      </c>
      <c r="N120" t="s">
        <v>490</v>
      </c>
      <c r="O120" t="s">
        <v>491</v>
      </c>
      <c r="P120">
        <v>-3</v>
      </c>
      <c r="Q120">
        <v>-154.9</v>
      </c>
      <c r="R120">
        <v>20.699033790000001</v>
      </c>
      <c r="S120">
        <v>5.9178114559999999</v>
      </c>
      <c r="T120">
        <v>185.18260860000001</v>
      </c>
      <c r="U120">
        <v>2.1253821620000002</v>
      </c>
      <c r="V120">
        <v>0.192774473</v>
      </c>
      <c r="W120">
        <v>20.588724790000001</v>
      </c>
      <c r="Z120">
        <v>1</v>
      </c>
      <c r="AA120">
        <v>0.75300299999999998</v>
      </c>
      <c r="AB120">
        <v>1.3965999999999999E-2</v>
      </c>
      <c r="AC120">
        <v>2.7769067999999999</v>
      </c>
      <c r="AD120">
        <v>1.7649549</v>
      </c>
      <c r="AE120">
        <v>0.1835097</v>
      </c>
      <c r="AF120">
        <v>0.57335849999999999</v>
      </c>
      <c r="AG120">
        <v>4.8266499999999997E-2</v>
      </c>
      <c r="AH120">
        <v>16.6739085</v>
      </c>
      <c r="AI120">
        <v>1.1516412</v>
      </c>
      <c r="AJ120">
        <v>69.076836999999998</v>
      </c>
      <c r="AK120">
        <v>2.1355091000000002</v>
      </c>
      <c r="AL120">
        <v>97.715983699999995</v>
      </c>
      <c r="AM120">
        <v>1.7090000000000001E-4</v>
      </c>
      <c r="AN120">
        <v>17.456270499999999</v>
      </c>
      <c r="AO120">
        <v>1.2278819999999999</v>
      </c>
      <c r="AP120">
        <v>36.077081</v>
      </c>
      <c r="AQ120">
        <v>0.72429580000000005</v>
      </c>
      <c r="AR120">
        <v>92.293257199999999</v>
      </c>
      <c r="AS120">
        <v>1.1016661000000001</v>
      </c>
      <c r="AT120">
        <v>-9.3928800999999993</v>
      </c>
      <c r="AU120">
        <v>1.0864872000000001</v>
      </c>
      <c r="AV120" s="40">
        <f>(5.2/nov_2021_out_good[[#This Row],[a]]+2*COS(nov_2021_out_good[[#This Row],[incl]]*3.1415/180)*((nov_2021_out_good[[#This Row],[a]]/5.2*(1-nov_2021_out_good[[#This Row],[e]]^2)^0.5)))</f>
        <v>3.4790348206551198</v>
      </c>
      <c r="AW120" s="33"/>
      <c r="AX120" s="33"/>
      <c r="AY120" s="33"/>
      <c r="AZ120" s="33"/>
      <c r="BA120" s="33"/>
    </row>
    <row r="121" spans="1:53">
      <c r="A121" s="19">
        <v>41775.837824074071</v>
      </c>
      <c r="B121" t="s">
        <v>54</v>
      </c>
      <c r="C121" t="s">
        <v>55</v>
      </c>
      <c r="D121">
        <v>30.8</v>
      </c>
      <c r="E121">
        <v>18</v>
      </c>
      <c r="F121">
        <v>2.9</v>
      </c>
      <c r="G121">
        <v>13.4</v>
      </c>
      <c r="H121">
        <v>-12.5</v>
      </c>
      <c r="I121" s="37">
        <v>136000000000</v>
      </c>
      <c r="J121">
        <v>0.4</v>
      </c>
      <c r="L121" s="9">
        <f>nov_2021_out_good[[#This Row],[Calculated Total Impact Energy(kt)]]*4180000000000*2/(nov_2021_out_good[[#This Row],[Vel(km/s)]]*1000)^2</f>
        <v>10320.987654320988</v>
      </c>
      <c r="M121" s="9">
        <f>2*(nov_2021_out_good[[#This Row],[Mass (kg)]]/4/1500)^0.3333</f>
        <v>2.3963236800148993</v>
      </c>
      <c r="N121" t="s">
        <v>490</v>
      </c>
      <c r="O121" t="s">
        <v>491</v>
      </c>
      <c r="P121">
        <v>-39.4</v>
      </c>
      <c r="Q121">
        <v>-95.9</v>
      </c>
      <c r="R121">
        <v>18.55316685</v>
      </c>
      <c r="S121">
        <v>81.956659459999997</v>
      </c>
      <c r="T121">
        <v>355.29388360000002</v>
      </c>
      <c r="U121">
        <v>-18.308716069999999</v>
      </c>
      <c r="V121">
        <v>1.5072181769999999</v>
      </c>
      <c r="W121">
        <v>2.5959987099999999</v>
      </c>
      <c r="Z121">
        <v>1</v>
      </c>
      <c r="AA121">
        <v>0.86114939999999995</v>
      </c>
      <c r="AB121">
        <v>1.2122600000000001E-2</v>
      </c>
      <c r="AC121">
        <v>3.6469844999999999</v>
      </c>
      <c r="AD121">
        <v>2.254067</v>
      </c>
      <c r="AE121">
        <v>0.34886040000000001</v>
      </c>
      <c r="AF121">
        <v>0.61795750000000005</v>
      </c>
      <c r="AG121">
        <v>6.3139200000000006E-2</v>
      </c>
      <c r="AH121">
        <v>12.596536800000001</v>
      </c>
      <c r="AI121">
        <v>0.5543553</v>
      </c>
      <c r="AJ121">
        <v>127.6997124</v>
      </c>
      <c r="AK121">
        <v>1.4654172999999999</v>
      </c>
      <c r="AL121">
        <v>55.682032700000001</v>
      </c>
      <c r="AM121">
        <v>3.3619999999999999E-4</v>
      </c>
      <c r="AN121">
        <v>14.8619299</v>
      </c>
      <c r="AO121">
        <v>1.1601196</v>
      </c>
      <c r="AP121">
        <v>36.893763999999997</v>
      </c>
      <c r="AQ121">
        <v>0.82550559999999995</v>
      </c>
      <c r="AR121">
        <v>70.063115800000006</v>
      </c>
      <c r="AS121">
        <v>1.7141313</v>
      </c>
      <c r="AT121">
        <v>53.1708432</v>
      </c>
      <c r="AU121">
        <v>1.8018893</v>
      </c>
      <c r="AV121" s="40">
        <f>(5.2/nov_2021_out_good[[#This Row],[a]]+2*COS(nov_2021_out_good[[#This Row],[incl]]*3.1415/180)*((nov_2021_out_good[[#This Row],[a]]/5.2*(1-nov_2021_out_good[[#This Row],[e]]^2)^0.5)))</f>
        <v>2.9721410331940241</v>
      </c>
      <c r="AW121" s="33"/>
      <c r="AX121" s="33"/>
      <c r="AY121" s="33"/>
      <c r="AZ121" s="33"/>
      <c r="BA121" s="33"/>
    </row>
    <row r="122" spans="1:53">
      <c r="A122" s="19">
        <v>39004.757511574076</v>
      </c>
      <c r="B122" t="s">
        <v>447</v>
      </c>
      <c r="C122" t="s">
        <v>359</v>
      </c>
      <c r="D122">
        <v>44.4</v>
      </c>
      <c r="E122">
        <v>23.9</v>
      </c>
      <c r="F122">
        <v>4.9000000000000004</v>
      </c>
      <c r="G122">
        <v>23.4</v>
      </c>
      <c r="H122">
        <v>-1</v>
      </c>
      <c r="I122" s="37">
        <v>258000000000</v>
      </c>
      <c r="J122">
        <v>0.7</v>
      </c>
      <c r="L122" s="9">
        <f>nov_2021_out_good[[#This Row],[Calculated Total Impact Energy(kt)]]*4180000000000*2/(nov_2021_out_good[[#This Row],[Vel(km/s)]]*1000)^2</f>
        <v>10244.918681395633</v>
      </c>
      <c r="M122" s="9">
        <f>2*(nov_2021_out_good[[#This Row],[Mass (kg)]]/4/1500)^0.3333</f>
        <v>2.390422522941178</v>
      </c>
      <c r="N122" t="s">
        <v>492</v>
      </c>
      <c r="O122" t="s">
        <v>491</v>
      </c>
      <c r="P122">
        <v>49.4</v>
      </c>
      <c r="Q122">
        <v>-175</v>
      </c>
      <c r="R122">
        <v>23.928434970000001</v>
      </c>
      <c r="S122">
        <v>77.293684780000007</v>
      </c>
      <c r="T122">
        <v>101.3754266</v>
      </c>
      <c r="U122">
        <v>4.6039894339999998</v>
      </c>
      <c r="V122">
        <v>-22.883892800000002</v>
      </c>
      <c r="W122">
        <v>5.2631484710000001</v>
      </c>
      <c r="Z122">
        <v>1</v>
      </c>
      <c r="AA122">
        <v>0.54502539999999999</v>
      </c>
      <c r="AB122">
        <v>2.7377800000000001E-2</v>
      </c>
      <c r="AC122">
        <v>2.5808835999999999</v>
      </c>
      <c r="AD122">
        <v>1.5629545</v>
      </c>
      <c r="AE122">
        <v>0.11999310000000001</v>
      </c>
      <c r="AF122">
        <v>0.65128520000000001</v>
      </c>
      <c r="AG122">
        <v>3.8271399999999997E-2</v>
      </c>
      <c r="AH122">
        <v>3.7002847000000001</v>
      </c>
      <c r="AI122">
        <v>0.92313940000000005</v>
      </c>
      <c r="AJ122">
        <v>81.385841400000004</v>
      </c>
      <c r="AK122">
        <v>2.6161705</v>
      </c>
      <c r="AL122">
        <v>201.1592248</v>
      </c>
      <c r="AM122">
        <v>1.4553999999999999E-3</v>
      </c>
      <c r="AN122">
        <v>20.840356499999999</v>
      </c>
      <c r="AO122">
        <v>1.3569534999999999</v>
      </c>
      <c r="AP122">
        <v>34.804830000000003</v>
      </c>
      <c r="AQ122">
        <v>0.62600719999999999</v>
      </c>
      <c r="AR122">
        <v>197.39001450000001</v>
      </c>
      <c r="AS122">
        <v>1.1482086</v>
      </c>
      <c r="AT122">
        <v>-1.9422223000000001</v>
      </c>
      <c r="AU122">
        <v>1.1943782000000001</v>
      </c>
      <c r="AV122" s="40">
        <f>(5.2/nov_2021_out_good[[#This Row],[a]]+2*COS(nov_2021_out_good[[#This Row],[incl]]*3.1415/180)*((nov_2021_out_good[[#This Row],[a]]/5.2*(1-nov_2021_out_good[[#This Row],[e]]^2)^0.5)))</f>
        <v>3.7822434499145334</v>
      </c>
      <c r="AW122" s="33"/>
      <c r="AX122" s="33"/>
      <c r="AY122" s="33"/>
      <c r="AZ122" s="33"/>
      <c r="BA122" s="33"/>
    </row>
    <row r="123" spans="1:53">
      <c r="A123" s="19">
        <v>42929.396249999998</v>
      </c>
      <c r="B123" t="s">
        <v>567</v>
      </c>
      <c r="C123" t="s">
        <v>568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s="37">
        <v>73000000000</v>
      </c>
      <c r="J123">
        <v>0.23</v>
      </c>
      <c r="L123" s="9">
        <f>nov_2021_out_good[[#This Row],[Calculated Total Impact Energy(kt)]]*4180000000000*2/(nov_2021_out_good[[#This Row],[Vel(km/s)]]*1000)^2</f>
        <v>10244.552187117055</v>
      </c>
      <c r="M123" s="9">
        <f>2*(nov_2021_out_good[[#This Row],[Mass (kg)]]/4/1500)^0.3333</f>
        <v>2.390394021038786</v>
      </c>
      <c r="N123" t="s">
        <v>492</v>
      </c>
      <c r="O123" t="s">
        <v>493</v>
      </c>
      <c r="P123">
        <v>23.1</v>
      </c>
      <c r="Q123">
        <v>60.7</v>
      </c>
      <c r="R123">
        <v>13.72916603</v>
      </c>
      <c r="S123">
        <v>25.581726710000002</v>
      </c>
      <c r="T123">
        <v>290.85851559999998</v>
      </c>
      <c r="U123">
        <v>-2.1108137469999999</v>
      </c>
      <c r="V123">
        <v>5.5397067880000002</v>
      </c>
      <c r="W123">
        <v>12.3832998</v>
      </c>
      <c r="Z123">
        <v>1</v>
      </c>
      <c r="AA123">
        <v>0.66662460000000001</v>
      </c>
      <c r="AB123">
        <v>2.58018E-2</v>
      </c>
      <c r="AC123">
        <v>1.2127502999999999</v>
      </c>
      <c r="AD123">
        <v>0.93968739999999995</v>
      </c>
      <c r="AE123">
        <v>1.5080400000000001E-2</v>
      </c>
      <c r="AF123">
        <v>0.29058899999999999</v>
      </c>
      <c r="AG123">
        <v>3.3695900000000001E-2</v>
      </c>
      <c r="AH123">
        <v>1.9792204</v>
      </c>
      <c r="AI123">
        <v>0.46535389999999999</v>
      </c>
      <c r="AJ123">
        <v>58.0214085</v>
      </c>
      <c r="AK123">
        <v>3.1173126999999998</v>
      </c>
      <c r="AL123">
        <v>111.0047579</v>
      </c>
      <c r="AM123">
        <v>1.3983199999999999E-2</v>
      </c>
      <c r="AN123">
        <v>8.3126651000000003</v>
      </c>
      <c r="AO123">
        <v>1.1486954</v>
      </c>
      <c r="AP123">
        <v>28.308297</v>
      </c>
      <c r="AQ123">
        <v>0.26760070000000002</v>
      </c>
      <c r="AR123">
        <v>96.894008799999995</v>
      </c>
      <c r="AS123">
        <v>1.9527273000000001</v>
      </c>
      <c r="AT123">
        <v>29.773291100000002</v>
      </c>
      <c r="AU123">
        <v>1.2130444</v>
      </c>
      <c r="AV123" s="40">
        <f>(5.2/nov_2021_out_good[[#This Row],[a]]+2*COS(nov_2021_out_good[[#This Row],[incl]]*3.1415/180)*((nov_2021_out_good[[#This Row],[a]]/5.2*(1-nov_2021_out_good[[#This Row],[e]]^2)^0.5)))</f>
        <v>5.8793711620577991</v>
      </c>
      <c r="AW123" s="33"/>
      <c r="AX123" s="33"/>
      <c r="AY123" s="33"/>
      <c r="AZ123" s="33"/>
      <c r="BA123" s="33"/>
    </row>
    <row r="124" spans="1:53">
      <c r="A124" s="19">
        <v>42396.41615740741</v>
      </c>
      <c r="B124" t="s">
        <v>32</v>
      </c>
      <c r="C124" t="s">
        <v>641</v>
      </c>
      <c r="D124">
        <v>37</v>
      </c>
      <c r="E124">
        <v>11.5</v>
      </c>
      <c r="F124">
        <v>-10</v>
      </c>
      <c r="G124">
        <v>-4.4000000000000004</v>
      </c>
      <c r="H124">
        <v>3.6</v>
      </c>
      <c r="I124" s="37">
        <v>50000000000</v>
      </c>
      <c r="J124">
        <v>0.16</v>
      </c>
      <c r="L124" s="9">
        <f>nov_2021_out_good[[#This Row],[Calculated Total Impact Energy(kt)]]*4180000000000*2/(nov_2021_out_good[[#This Row],[Vel(km/s)]]*1000)^2</f>
        <v>10114.177693761814</v>
      </c>
      <c r="M124" s="9">
        <f>2*(nov_2021_out_good[[#This Row],[Mass (kg)]]/4/1500)^0.3333</f>
        <v>2.380211482806696</v>
      </c>
      <c r="N124" t="s">
        <v>490</v>
      </c>
      <c r="O124" t="s">
        <v>493</v>
      </c>
      <c r="P124">
        <v>-45.8</v>
      </c>
      <c r="Q124">
        <v>53.6</v>
      </c>
      <c r="R124">
        <v>11.503043079999999</v>
      </c>
      <c r="S124">
        <v>36.997666629999998</v>
      </c>
      <c r="T124">
        <v>308.22764180000001</v>
      </c>
      <c r="U124">
        <v>-4.2834509409999999</v>
      </c>
      <c r="V124">
        <v>5.4378948720000002</v>
      </c>
      <c r="W124">
        <v>9.1870205939999998</v>
      </c>
      <c r="Z124">
        <v>1</v>
      </c>
      <c r="AA124">
        <v>0.83436129999999997</v>
      </c>
      <c r="AB124">
        <v>7.8069700000000006E-2</v>
      </c>
      <c r="AC124">
        <v>1.0530820000000001</v>
      </c>
      <c r="AD124">
        <v>0.9437217</v>
      </c>
      <c r="AE124">
        <v>1.6342200000000001E-2</v>
      </c>
      <c r="AF124">
        <v>0.115882</v>
      </c>
      <c r="AG124">
        <v>6.7897200000000005E-2</v>
      </c>
      <c r="AH124">
        <v>2.5041451000000001</v>
      </c>
      <c r="AI124">
        <v>0.84305169999999996</v>
      </c>
      <c r="AJ124">
        <v>62.028402499999999</v>
      </c>
      <c r="AK124">
        <v>2.5858479999999999</v>
      </c>
      <c r="AL124">
        <v>306.6301962</v>
      </c>
      <c r="AM124">
        <v>1.23587E-2</v>
      </c>
      <c r="AN124">
        <v>3.3910420000000001</v>
      </c>
      <c r="AO124">
        <v>1.9779825</v>
      </c>
      <c r="AP124">
        <v>29.358465200000001</v>
      </c>
      <c r="AQ124">
        <v>0.2772307</v>
      </c>
      <c r="AR124">
        <v>285.4086825</v>
      </c>
      <c r="AS124">
        <v>4.2305849999999996</v>
      </c>
      <c r="AT124">
        <v>-0.44633689999999998</v>
      </c>
      <c r="AU124">
        <v>6.0546367999999999</v>
      </c>
      <c r="AV124" s="40">
        <f>(5.2/nov_2021_out_good[[#This Row],[a]]+2*COS(nov_2021_out_good[[#This Row],[incl]]*3.1415/180)*((nov_2021_out_good[[#This Row],[a]]/5.2*(1-nov_2021_out_good[[#This Row],[e]]^2)^0.5)))</f>
        <v>5.870279298916973</v>
      </c>
      <c r="AW124" s="33"/>
      <c r="AX124" s="33"/>
      <c r="AY124" s="33"/>
      <c r="AZ124" s="33"/>
      <c r="BA124" s="33"/>
    </row>
    <row r="125" spans="1:53">
      <c r="A125" s="19">
        <v>38665.314675925925</v>
      </c>
      <c r="B125" t="s">
        <v>958</v>
      </c>
      <c r="C125" t="s">
        <v>959</v>
      </c>
      <c r="D125">
        <v>30.7</v>
      </c>
      <c r="E125">
        <v>13.8</v>
      </c>
      <c r="F125">
        <v>13.5</v>
      </c>
      <c r="G125">
        <v>-2.7</v>
      </c>
      <c r="H125">
        <v>-0.7</v>
      </c>
      <c r="I125" s="37">
        <v>73000000000</v>
      </c>
      <c r="J125">
        <v>0.23</v>
      </c>
      <c r="L125" s="9">
        <f>nov_2021_out_good[[#This Row],[Calculated Total Impact Energy(kt)]]*4180000000000*2/(nov_2021_out_good[[#This Row],[Vel(km/s)]]*1000)^2</f>
        <v>10096.618357487923</v>
      </c>
      <c r="M125" s="9">
        <f>2*(nov_2021_out_good[[#This Row],[Mass (kg)]]/4/1500)^0.3333</f>
        <v>2.3788333854918657</v>
      </c>
      <c r="N125" t="s">
        <v>490</v>
      </c>
      <c r="O125" t="s">
        <v>493</v>
      </c>
      <c r="P125">
        <v>-31</v>
      </c>
      <c r="Q125">
        <v>145.9</v>
      </c>
      <c r="R125">
        <v>13.785136919999999</v>
      </c>
      <c r="S125">
        <v>40.263897040000003</v>
      </c>
      <c r="T125">
        <v>36.766976249999999</v>
      </c>
      <c r="U125">
        <v>-7.1371583760000004</v>
      </c>
      <c r="V125">
        <v>-5.3328635240000004</v>
      </c>
      <c r="W125">
        <v>10.519103429999999</v>
      </c>
      <c r="Z125">
        <v>1</v>
      </c>
      <c r="AA125">
        <v>0.9783925</v>
      </c>
      <c r="AB125">
        <v>1.2537E-3</v>
      </c>
      <c r="AC125">
        <v>3.2154269000000002</v>
      </c>
      <c r="AD125">
        <v>2.0969096999999999</v>
      </c>
      <c r="AE125">
        <v>0.44034020000000001</v>
      </c>
      <c r="AF125">
        <v>0.5334122</v>
      </c>
      <c r="AG125">
        <v>9.7858700000000007E-2</v>
      </c>
      <c r="AH125">
        <v>4.4802704999999996</v>
      </c>
      <c r="AI125">
        <v>0.40447040000000001</v>
      </c>
      <c r="AJ125">
        <v>195.2054335</v>
      </c>
      <c r="AK125">
        <v>1.3272754</v>
      </c>
      <c r="AL125">
        <v>226.91908430000001</v>
      </c>
      <c r="AM125">
        <v>6.5530000000000004E-4</v>
      </c>
      <c r="AN125">
        <v>7.8373751</v>
      </c>
      <c r="AO125">
        <v>1.1992081000000001</v>
      </c>
      <c r="AP125">
        <v>36.990703099999998</v>
      </c>
      <c r="AQ125">
        <v>1.2008532000000001</v>
      </c>
      <c r="AR125">
        <v>334.29486830000002</v>
      </c>
      <c r="AS125">
        <v>1.6293971</v>
      </c>
      <c r="AT125">
        <v>12.504913999999999</v>
      </c>
      <c r="AU125">
        <v>2.1124963999999999</v>
      </c>
      <c r="AV125" s="40">
        <f>(5.2/nov_2021_out_good[[#This Row],[a]]+2*COS(nov_2021_out_good[[#This Row],[incl]]*3.1415/180)*((nov_2021_out_good[[#This Row],[a]]/5.2*(1-nov_2021_out_good[[#This Row],[e]]^2)^0.5)))</f>
        <v>3.1599408680423093</v>
      </c>
      <c r="AW125" s="33"/>
      <c r="AX125" s="33"/>
      <c r="AY125" s="33"/>
      <c r="AZ125" s="33"/>
      <c r="BA125" s="33"/>
    </row>
    <row r="126" spans="1:53">
      <c r="A126" s="19">
        <v>42061.921111111114</v>
      </c>
      <c r="B126" t="s">
        <v>19</v>
      </c>
      <c r="C126" t="s">
        <v>20</v>
      </c>
      <c r="D126">
        <v>33.700000000000003</v>
      </c>
      <c r="E126">
        <v>21.1</v>
      </c>
      <c r="F126">
        <v>5.6</v>
      </c>
      <c r="G126">
        <v>-2.2999999999999998</v>
      </c>
      <c r="H126">
        <v>-20.2</v>
      </c>
      <c r="I126" s="37">
        <v>188000000000</v>
      </c>
      <c r="J126">
        <v>0.53</v>
      </c>
      <c r="L126" s="9">
        <f>nov_2021_out_good[[#This Row],[Calculated Total Impact Energy(kt)]]*4180000000000*2/(nov_2021_out_good[[#This Row],[Vel(km/s)]]*1000)^2</f>
        <v>9952.1574088632333</v>
      </c>
      <c r="M126" s="9">
        <f>2*(nov_2021_out_good[[#This Row],[Mass (kg)]]/4/1500)^0.3333</f>
        <v>2.3674346452027137</v>
      </c>
      <c r="N126" t="s">
        <v>492</v>
      </c>
      <c r="O126" t="s">
        <v>491</v>
      </c>
      <c r="P126">
        <v>68</v>
      </c>
      <c r="Q126">
        <v>-149</v>
      </c>
      <c r="R126">
        <v>21.087674119999999</v>
      </c>
      <c r="S126">
        <v>17.752582480000001</v>
      </c>
      <c r="T126">
        <v>310.95817160000001</v>
      </c>
      <c r="U126">
        <v>-4.2147742409999998</v>
      </c>
      <c r="V126">
        <v>4.8556980110000003</v>
      </c>
      <c r="W126">
        <v>20.083522469999998</v>
      </c>
      <c r="Z126">
        <v>1</v>
      </c>
      <c r="AA126">
        <v>0.98988200000000004</v>
      </c>
      <c r="AB126">
        <v>3.7189999999999999E-4</v>
      </c>
      <c r="AC126">
        <v>3.0786821999999998</v>
      </c>
      <c r="AD126">
        <v>2.0342821</v>
      </c>
      <c r="AE126">
        <v>0.27728609999999998</v>
      </c>
      <c r="AF126">
        <v>0.51339979999999996</v>
      </c>
      <c r="AG126">
        <v>6.6333199999999995E-2</v>
      </c>
      <c r="AH126">
        <v>28.9230476</v>
      </c>
      <c r="AI126">
        <v>1.5616895</v>
      </c>
      <c r="AJ126">
        <v>177.65739289999999</v>
      </c>
      <c r="AK126">
        <v>1.5506507</v>
      </c>
      <c r="AL126">
        <v>337.77577020000001</v>
      </c>
      <c r="AM126">
        <v>6.9200000000000002E-5</v>
      </c>
      <c r="AN126">
        <v>17.937167800000001</v>
      </c>
      <c r="AO126">
        <v>1.2419945999999999</v>
      </c>
      <c r="AP126">
        <v>36.821102199999999</v>
      </c>
      <c r="AQ126">
        <v>0.80716860000000001</v>
      </c>
      <c r="AR126">
        <v>279.85846559999999</v>
      </c>
      <c r="AS126">
        <v>3.6516451999999999</v>
      </c>
      <c r="AT126">
        <v>72.5630788</v>
      </c>
      <c r="AU126">
        <v>1.0785385000000001</v>
      </c>
      <c r="AV126" s="40">
        <f>(5.2/nov_2021_out_good[[#This Row],[a]]+2*COS(nov_2021_out_good[[#This Row],[incl]]*3.1415/180)*((nov_2021_out_good[[#This Row],[a]]/5.2*(1-nov_2021_out_good[[#This Row],[e]]^2)^0.5)))</f>
        <v>3.1438718112690136</v>
      </c>
      <c r="AW126" s="33"/>
      <c r="AX126" s="33"/>
      <c r="AY126" s="33"/>
      <c r="AZ126" s="33"/>
      <c r="BA126" s="33"/>
    </row>
    <row r="127" spans="1:53">
      <c r="A127" s="19">
        <v>44142.893796296295</v>
      </c>
      <c r="B127" t="s">
        <v>754</v>
      </c>
      <c r="C127" t="s">
        <v>755</v>
      </c>
      <c r="D127">
        <v>22.3</v>
      </c>
      <c r="E127">
        <v>16.7</v>
      </c>
      <c r="F127">
        <v>-10.8</v>
      </c>
      <c r="G127">
        <v>1.2</v>
      </c>
      <c r="H127">
        <v>-12.7</v>
      </c>
      <c r="I127" s="37">
        <v>111000000000</v>
      </c>
      <c r="J127">
        <v>0.33</v>
      </c>
      <c r="L127" s="9">
        <f>nov_2021_out_good[[#This Row],[Calculated Total Impact Energy(kt)]]*4180000000000*2/(nov_2021_out_good[[#This Row],[Vel(km/s)]]*1000)^2</f>
        <v>9892.072143138872</v>
      </c>
      <c r="M127" s="9">
        <f>2*(nov_2021_out_good[[#This Row],[Mass (kg)]]/4/1500)^0.3333</f>
        <v>2.3626611095568779</v>
      </c>
      <c r="N127" t="s">
        <v>492</v>
      </c>
      <c r="O127" t="s">
        <v>493</v>
      </c>
      <c r="P127">
        <v>59.8</v>
      </c>
      <c r="Q127">
        <v>16.8</v>
      </c>
      <c r="R127">
        <v>16.71436508</v>
      </c>
      <c r="S127">
        <v>16.78119676</v>
      </c>
      <c r="T127">
        <v>242.2401601</v>
      </c>
      <c r="U127">
        <v>2.2476640849999998</v>
      </c>
      <c r="V127">
        <v>4.2703268039999998</v>
      </c>
      <c r="W127">
        <v>16.002572140000002</v>
      </c>
      <c r="Z127">
        <v>1</v>
      </c>
      <c r="AA127">
        <v>0.89701249999999999</v>
      </c>
      <c r="AB127">
        <v>8.3607999999999998E-3</v>
      </c>
      <c r="AC127">
        <v>2.6137353999999999</v>
      </c>
      <c r="AD127">
        <v>1.755374</v>
      </c>
      <c r="AE127">
        <v>0.16072939999999999</v>
      </c>
      <c r="AF127">
        <v>0.4889907</v>
      </c>
      <c r="AG127">
        <v>4.9757200000000001E-2</v>
      </c>
      <c r="AH127">
        <v>14.146591900000001</v>
      </c>
      <c r="AI127">
        <v>1.1837369</v>
      </c>
      <c r="AJ127">
        <v>224.62888609999999</v>
      </c>
      <c r="AK127">
        <v>1.606711</v>
      </c>
      <c r="AL127">
        <v>225.63964870000001</v>
      </c>
      <c r="AM127">
        <v>7.1770000000000004E-4</v>
      </c>
      <c r="AN127">
        <v>12.5126413</v>
      </c>
      <c r="AO127">
        <v>1.1204886999999999</v>
      </c>
      <c r="AP127">
        <v>35.851930799999998</v>
      </c>
      <c r="AQ127">
        <v>0.64535560000000003</v>
      </c>
      <c r="AR127">
        <v>358.87607659999998</v>
      </c>
      <c r="AS127">
        <v>1.7112712000000001</v>
      </c>
      <c r="AT127">
        <v>47.201695000000001</v>
      </c>
      <c r="AU127">
        <v>1.1683663</v>
      </c>
      <c r="AV127" s="40">
        <f>(5.2/nov_2021_out_good[[#This Row],[a]]+2*COS(nov_2021_out_good[[#This Row],[incl]]*3.1415/180)*((nov_2021_out_good[[#This Row],[a]]/5.2*(1-nov_2021_out_good[[#This Row],[e]]^2)^0.5)))</f>
        <v>3.5333934256625539</v>
      </c>
      <c r="AW127" s="33"/>
      <c r="AX127" s="33"/>
      <c r="AY127" s="33"/>
      <c r="AZ127" s="33"/>
      <c r="BA127" s="33"/>
    </row>
    <row r="128" spans="1:53">
      <c r="A128" s="19">
        <v>39742.097511574073</v>
      </c>
      <c r="B128" t="s">
        <v>68</v>
      </c>
      <c r="C128" t="s">
        <v>353</v>
      </c>
      <c r="D128">
        <v>29.6</v>
      </c>
      <c r="E128">
        <v>11.3</v>
      </c>
      <c r="F128">
        <v>9.6</v>
      </c>
      <c r="G128">
        <v>5.8</v>
      </c>
      <c r="H128">
        <v>1.5</v>
      </c>
      <c r="I128" s="37">
        <v>46000000000</v>
      </c>
      <c r="J128">
        <v>0.15</v>
      </c>
      <c r="L128" s="9">
        <f>nov_2021_out_good[[#This Row],[Calculated Total Impact Energy(kt)]]*4180000000000*2/(nov_2021_out_good[[#This Row],[Vel(km/s)]]*1000)^2</f>
        <v>9820.6594095074015</v>
      </c>
      <c r="M128" s="9">
        <f>2*(nov_2021_out_good[[#This Row],[Mass (kg)]]/4/1500)^0.3333</f>
        <v>2.3569624434416889</v>
      </c>
      <c r="N128" t="s">
        <v>492</v>
      </c>
      <c r="O128" t="s">
        <v>491</v>
      </c>
      <c r="P128">
        <v>32.799999999999997</v>
      </c>
      <c r="Q128">
        <v>-165.6</v>
      </c>
      <c r="R128">
        <v>11.315917990000001</v>
      </c>
      <c r="S128">
        <v>43.444669869999998</v>
      </c>
      <c r="T128">
        <v>155.4720686</v>
      </c>
      <c r="U128">
        <v>7.0792292840000002</v>
      </c>
      <c r="V128">
        <v>-3.2303594169999998</v>
      </c>
      <c r="W128">
        <v>8.2157952010000006</v>
      </c>
      <c r="Z128">
        <v>1</v>
      </c>
      <c r="AA128">
        <v>0.99502029999999997</v>
      </c>
      <c r="AB128">
        <v>8.1028000000000003E-3</v>
      </c>
      <c r="AC128">
        <v>1.1489688</v>
      </c>
      <c r="AD128">
        <v>1.0719946</v>
      </c>
      <c r="AE128">
        <v>0.45221980000000001</v>
      </c>
      <c r="AF128">
        <v>7.1804699999999999E-2</v>
      </c>
      <c r="AG128">
        <v>0.38423269999999998</v>
      </c>
      <c r="AH128">
        <v>0.63164949999999997</v>
      </c>
      <c r="AI128">
        <v>2.3237477000000002</v>
      </c>
      <c r="AJ128">
        <v>6.3330736999999999</v>
      </c>
      <c r="AK128">
        <v>78.126480200000003</v>
      </c>
      <c r="AL128">
        <v>27.992736699999998</v>
      </c>
      <c r="AM128">
        <v>0.2049782</v>
      </c>
      <c r="AN128">
        <v>1.0666399</v>
      </c>
      <c r="AO128">
        <v>5.9758431999999999</v>
      </c>
      <c r="AP128">
        <v>30.900560200000001</v>
      </c>
      <c r="AQ128">
        <v>5.6531718</v>
      </c>
      <c r="AR128">
        <v>288.04883640000003</v>
      </c>
      <c r="AS128">
        <v>19.8392424</v>
      </c>
      <c r="AT128">
        <v>-41.202656400000002</v>
      </c>
      <c r="AU128">
        <v>32.5799345</v>
      </c>
      <c r="AV128" s="40">
        <f>(5.2/nov_2021_out_good[[#This Row],[a]]+2*COS(nov_2021_out_good[[#This Row],[incl]]*3.1415/180)*((nov_2021_out_good[[#This Row],[a]]/5.2*(1-nov_2021_out_good[[#This Row],[e]]^2)^0.5)))</f>
        <v>5.2619870502373978</v>
      </c>
      <c r="AW128" s="33"/>
      <c r="AX128" s="33"/>
      <c r="AY128" s="33"/>
      <c r="AZ128" s="33"/>
      <c r="BA128" s="33"/>
    </row>
    <row r="129" spans="1:53">
      <c r="A129" s="19">
        <v>44225.675543981481</v>
      </c>
      <c r="B129" t="s">
        <v>739</v>
      </c>
      <c r="C129" t="s">
        <v>740</v>
      </c>
      <c r="D129">
        <v>30</v>
      </c>
      <c r="E129">
        <v>14.3</v>
      </c>
      <c r="F129">
        <v>-14.2</v>
      </c>
      <c r="G129">
        <v>1.9</v>
      </c>
      <c r="H129">
        <v>-0.6</v>
      </c>
      <c r="I129" s="37">
        <v>77000000000</v>
      </c>
      <c r="J129">
        <v>0.24</v>
      </c>
      <c r="L129" s="9">
        <f>nov_2021_out_good[[#This Row],[Calculated Total Impact Energy(kt)]]*4180000000000*2/(nov_2021_out_good[[#This Row],[Vel(km/s)]]*1000)^2</f>
        <v>9811.7267348036585</v>
      </c>
      <c r="M129" s="9">
        <f>2*(nov_2021_out_good[[#This Row],[Mass (kg)]]/4/1500)^0.3333</f>
        <v>2.3562476828927243</v>
      </c>
      <c r="N129" t="s">
        <v>492</v>
      </c>
      <c r="O129" t="s">
        <v>491</v>
      </c>
      <c r="P129">
        <v>38.799999999999997</v>
      </c>
      <c r="Q129">
        <v>-51.3</v>
      </c>
      <c r="R129">
        <v>14.33910736</v>
      </c>
      <c r="S129">
        <v>53.888434680000003</v>
      </c>
      <c r="T129">
        <v>121.33831669999999</v>
      </c>
      <c r="U129">
        <v>6.0248044170000004</v>
      </c>
      <c r="V129">
        <v>-9.8941507370000004</v>
      </c>
      <c r="W129">
        <v>8.4508882930000002</v>
      </c>
      <c r="Z129">
        <v>1</v>
      </c>
      <c r="AA129">
        <v>0.96504889999999999</v>
      </c>
      <c r="AB129">
        <v>3.6045999999999999E-3</v>
      </c>
      <c r="AC129">
        <v>3.7217717000000001</v>
      </c>
      <c r="AD129">
        <v>2.3434102999999999</v>
      </c>
      <c r="AE129">
        <v>0.49553180000000002</v>
      </c>
      <c r="AF129">
        <v>0.58818610000000005</v>
      </c>
      <c r="AG129">
        <v>8.8431099999999999E-2</v>
      </c>
      <c r="AH129">
        <v>2.7912501000000001</v>
      </c>
      <c r="AI129">
        <v>0.34429490000000001</v>
      </c>
      <c r="AJ129">
        <v>340.93944629999999</v>
      </c>
      <c r="AK129">
        <v>1.0342168</v>
      </c>
      <c r="AL129">
        <v>129.7340882</v>
      </c>
      <c r="AM129">
        <v>5.0476000000000002E-3</v>
      </c>
      <c r="AN129">
        <v>8.6007180000000005</v>
      </c>
      <c r="AO129">
        <v>1.1746084999999999</v>
      </c>
      <c r="AP129">
        <v>37.719738200000002</v>
      </c>
      <c r="AQ129">
        <v>1.0611086000000001</v>
      </c>
      <c r="AR129">
        <v>12.411658600000001</v>
      </c>
      <c r="AS129">
        <v>1.984237</v>
      </c>
      <c r="AT129">
        <v>-7.9664589000000001</v>
      </c>
      <c r="AU129">
        <v>2.1077767000000001</v>
      </c>
      <c r="AV129" s="40">
        <f>(5.2/nov_2021_out_good[[#This Row],[a]]+2*COS(nov_2021_out_good[[#This Row],[incl]]*3.1415/180)*((nov_2021_out_good[[#This Row],[a]]/5.2*(1-nov_2021_out_good[[#This Row],[e]]^2)^0.5)))</f>
        <v>2.9470373579177367</v>
      </c>
      <c r="AW129" s="33"/>
      <c r="AX129" s="33"/>
      <c r="AY129" s="33"/>
      <c r="AZ129" s="33"/>
      <c r="BA129" s="33"/>
    </row>
    <row r="130" spans="1:53">
      <c r="A130" s="19">
        <v>44767.311307870368</v>
      </c>
      <c r="B130" t="s">
        <v>2826</v>
      </c>
      <c r="C130" t="s">
        <v>2827</v>
      </c>
      <c r="D130">
        <v>33.6</v>
      </c>
      <c r="E130">
        <v>15.2</v>
      </c>
      <c r="F130">
        <v>-2.1</v>
      </c>
      <c r="G130">
        <v>-2.2000000000000002</v>
      </c>
      <c r="H130">
        <v>14.9</v>
      </c>
      <c r="I130" s="37">
        <v>87000000000</v>
      </c>
      <c r="J130">
        <v>0.27</v>
      </c>
      <c r="L130" s="9">
        <f>nov_2021_out_good[[#This Row],[Calculated Total Impact Energy(kt)]]*4180000000000*2/(nov_2021_out_good[[#This Row],[Vel(km/s)]]*1000)^2</f>
        <v>9769.7368421052633</v>
      </c>
      <c r="M130" s="9">
        <f>2*(nov_2021_out_good[[#This Row],[Mass (kg)]]/4/1500)^0.3333</f>
        <v>2.3528819769510325</v>
      </c>
      <c r="N130" t="s">
        <v>490</v>
      </c>
      <c r="O130" t="s">
        <v>493</v>
      </c>
      <c r="P130">
        <v>-40.5</v>
      </c>
      <c r="Q130">
        <v>76.599999999999994</v>
      </c>
      <c r="R130">
        <v>15.20723512</v>
      </c>
      <c r="S130">
        <v>39.85456095</v>
      </c>
      <c r="T130">
        <v>189.05038809999999</v>
      </c>
      <c r="U130">
        <v>9.6240933480000006</v>
      </c>
      <c r="V130">
        <v>1.532983956</v>
      </c>
      <c r="W130">
        <v>11.674193219999999</v>
      </c>
      <c r="AA130">
        <v>0.98499999999999999</v>
      </c>
      <c r="AB130">
        <v>6.0000000000000001E-3</v>
      </c>
      <c r="AC130">
        <v>1.448</v>
      </c>
      <c r="AD130">
        <v>1.216</v>
      </c>
      <c r="AE130">
        <v>5.7000000000000002E-2</v>
      </c>
      <c r="AF130">
        <v>0.191</v>
      </c>
      <c r="AG130">
        <v>3.5000000000000003E-2</v>
      </c>
      <c r="AH130">
        <v>18.236000000000001</v>
      </c>
      <c r="AI130">
        <v>1.84</v>
      </c>
      <c r="AJ130">
        <v>36.113999999999997</v>
      </c>
      <c r="AK130">
        <v>5.8310000000000004</v>
      </c>
      <c r="AL130">
        <v>302.048</v>
      </c>
      <c r="AM130">
        <v>1E-3</v>
      </c>
      <c r="AN130">
        <v>10.391999999999999</v>
      </c>
      <c r="AO130">
        <v>1.1160000000000001</v>
      </c>
      <c r="AP130">
        <v>31.895</v>
      </c>
      <c r="AQ130">
        <v>0.54</v>
      </c>
      <c r="AR130">
        <v>55.930999999999997</v>
      </c>
      <c r="AS130">
        <v>11.287000000000001</v>
      </c>
      <c r="AT130">
        <v>-81.512</v>
      </c>
      <c r="AU130">
        <v>1.165</v>
      </c>
      <c r="AV130" s="40">
        <f>(5.2/nov_2021_out_good[[#This Row],[a]]+2*COS(nov_2021_out_good[[#This Row],[incl]]*3.1415/180)*((nov_2021_out_good[[#This Row],[a]]/5.2*(1-nov_2021_out_good[[#This Row],[e]]^2)^0.5)))</f>
        <v>4.7123421322767394</v>
      </c>
      <c r="AW130" s="33"/>
      <c r="AX130" s="33"/>
      <c r="AY130" s="33"/>
      <c r="AZ130" s="33"/>
      <c r="BA130" s="33"/>
    </row>
    <row r="131" spans="1:53">
      <c r="A131" s="19">
        <v>43846.397013888891</v>
      </c>
      <c r="B131" t="s">
        <v>808</v>
      </c>
      <c r="C131" t="s">
        <v>809</v>
      </c>
      <c r="D131">
        <v>27.8</v>
      </c>
      <c r="E131">
        <v>12.9</v>
      </c>
      <c r="F131">
        <v>9.8000000000000007</v>
      </c>
      <c r="G131">
        <v>-4.5</v>
      </c>
      <c r="H131">
        <v>7</v>
      </c>
      <c r="I131" s="37">
        <v>59000000000</v>
      </c>
      <c r="J131">
        <v>0.19</v>
      </c>
      <c r="L131" s="9">
        <f>nov_2021_out_good[[#This Row],[Calculated Total Impact Energy(kt)]]*4180000000000*2/(nov_2021_out_good[[#This Row],[Vel(km/s)]]*1000)^2</f>
        <v>9545.0994531578635</v>
      </c>
      <c r="M131" s="9">
        <f>2*(nov_2021_out_good[[#This Row],[Mass (kg)]]/4/1500)^0.3333</f>
        <v>2.3347103602582298</v>
      </c>
      <c r="N131" t="s">
        <v>490</v>
      </c>
      <c r="O131" t="s">
        <v>491</v>
      </c>
      <c r="P131">
        <v>-71.7</v>
      </c>
      <c r="Q131">
        <v>-116.4</v>
      </c>
      <c r="R131">
        <v>12.85651586</v>
      </c>
      <c r="S131">
        <v>58.337538870000003</v>
      </c>
      <c r="T131">
        <v>260.06625919999999</v>
      </c>
      <c r="U131">
        <v>1.8877491580000001</v>
      </c>
      <c r="V131">
        <v>10.778833560000001</v>
      </c>
      <c r="W131">
        <v>6.7485665350000001</v>
      </c>
      <c r="Z131">
        <v>1</v>
      </c>
      <c r="AA131">
        <v>0.9817958</v>
      </c>
      <c r="AB131">
        <v>4.9419999999999998E-4</v>
      </c>
      <c r="AC131">
        <v>2.5404138000000001</v>
      </c>
      <c r="AD131">
        <v>1.7611048</v>
      </c>
      <c r="AE131">
        <v>0.24057029999999999</v>
      </c>
      <c r="AF131">
        <v>0.4425114</v>
      </c>
      <c r="AG131">
        <v>7.6319899999999996E-2</v>
      </c>
      <c r="AH131">
        <v>5.1100092999999998</v>
      </c>
      <c r="AI131">
        <v>1.4980085000000001</v>
      </c>
      <c r="AJ131">
        <v>6.2685423</v>
      </c>
      <c r="AK131">
        <v>0.7032834</v>
      </c>
      <c r="AL131">
        <v>115.4536975</v>
      </c>
      <c r="AM131">
        <v>7.5954999999999998E-3</v>
      </c>
      <c r="AN131">
        <v>6.6079856000000001</v>
      </c>
      <c r="AO131">
        <v>1.2627252</v>
      </c>
      <c r="AP131">
        <v>36.056593100000001</v>
      </c>
      <c r="AQ131">
        <v>0.95420910000000003</v>
      </c>
      <c r="AR131">
        <v>45.5764347</v>
      </c>
      <c r="AS131">
        <v>1.7694589000000001</v>
      </c>
      <c r="AT131">
        <v>-13.1680461</v>
      </c>
      <c r="AU131">
        <v>3.9826088999999998</v>
      </c>
      <c r="AV131" s="40">
        <f>(5.2/nov_2021_out_good[[#This Row],[a]]+2*COS(nov_2021_out_good[[#This Row],[incl]]*3.1415/180)*((nov_2021_out_good[[#This Row],[a]]/5.2*(1-nov_2021_out_good[[#This Row],[e]]^2)^0.5)))</f>
        <v>3.5576984737200634</v>
      </c>
      <c r="AW131" s="33"/>
      <c r="AX131" s="33"/>
      <c r="AY131" s="33"/>
      <c r="AZ131" s="33"/>
      <c r="BA131" s="33"/>
    </row>
    <row r="132" spans="1:53">
      <c r="A132" s="19">
        <v>41115.325231481482</v>
      </c>
      <c r="B132" t="s">
        <v>154</v>
      </c>
      <c r="C132" t="s">
        <v>155</v>
      </c>
      <c r="D132">
        <v>26.8</v>
      </c>
      <c r="E132">
        <v>18.5</v>
      </c>
      <c r="F132">
        <v>0.8</v>
      </c>
      <c r="G132">
        <v>2</v>
      </c>
      <c r="H132">
        <v>-18.399999999999999</v>
      </c>
      <c r="I132" s="37">
        <v>133000000000</v>
      </c>
      <c r="J132">
        <v>0.39</v>
      </c>
      <c r="L132" s="9">
        <f>nov_2021_out_good[[#This Row],[Calculated Total Impact Energy(kt)]]*4180000000000*2/(nov_2021_out_good[[#This Row],[Vel(km/s)]]*1000)^2</f>
        <v>9526.3696128560987</v>
      </c>
      <c r="M132" s="9">
        <f>2*(nov_2021_out_good[[#This Row],[Mass (kg)]]/4/1500)^0.3333</f>
        <v>2.3331824204838809</v>
      </c>
      <c r="N132" t="s">
        <v>492</v>
      </c>
      <c r="O132" t="s">
        <v>493</v>
      </c>
      <c r="P132">
        <v>36.4</v>
      </c>
      <c r="Q132">
        <v>41.5</v>
      </c>
      <c r="R132">
        <v>18.525657880000001</v>
      </c>
      <c r="S132">
        <v>59.616644690000001</v>
      </c>
      <c r="T132">
        <v>356.52809880000001</v>
      </c>
      <c r="U132">
        <v>-15.952023949999999</v>
      </c>
      <c r="V132">
        <v>0.96781540300000002</v>
      </c>
      <c r="W132">
        <v>9.3699661279999997</v>
      </c>
      <c r="Z132">
        <v>1</v>
      </c>
      <c r="AA132">
        <v>0.99219970000000002</v>
      </c>
      <c r="AB132">
        <v>1.24321E-2</v>
      </c>
      <c r="AC132">
        <v>1.09493</v>
      </c>
      <c r="AD132">
        <v>1.0435649</v>
      </c>
      <c r="AE132">
        <v>2.7200800000000001E-2</v>
      </c>
      <c r="AF132">
        <v>4.9220899999999998E-2</v>
      </c>
      <c r="AG132">
        <v>2.2311600000000001E-2</v>
      </c>
      <c r="AH132">
        <v>28.8055278</v>
      </c>
      <c r="AI132">
        <v>2.1318299999999999</v>
      </c>
      <c r="AJ132">
        <v>120.42454650000001</v>
      </c>
      <c r="AK132">
        <v>21.8562683</v>
      </c>
      <c r="AL132">
        <v>122.6046399</v>
      </c>
      <c r="AM132">
        <v>2.0680000000000001E-4</v>
      </c>
      <c r="AN132">
        <v>14.814585299999999</v>
      </c>
      <c r="AO132">
        <v>1.1598282</v>
      </c>
      <c r="AP132">
        <v>29.945069499999999</v>
      </c>
      <c r="AQ132">
        <v>0.36997609999999997</v>
      </c>
      <c r="AR132">
        <v>300.84199769999998</v>
      </c>
      <c r="AS132">
        <v>4.5382059000000003</v>
      </c>
      <c r="AT132">
        <v>75.879000399999995</v>
      </c>
      <c r="AU132">
        <v>1.4395296</v>
      </c>
      <c r="AV132" s="40">
        <f>(5.2/nov_2021_out_good[[#This Row],[a]]+2*COS(nov_2021_out_good[[#This Row],[incl]]*3.1415/180)*((nov_2021_out_good[[#This Row],[a]]/5.2*(1-nov_2021_out_good[[#This Row],[e]]^2)^0.5)))</f>
        <v>5.3342017061084936</v>
      </c>
      <c r="AW132" s="33"/>
      <c r="AX132" s="33"/>
      <c r="AY132" s="33"/>
      <c r="AZ132" s="33"/>
      <c r="BA132" s="33"/>
    </row>
    <row r="133" spans="1:53">
      <c r="A133" s="19">
        <v>44130.631365740737</v>
      </c>
      <c r="B133" t="s">
        <v>756</v>
      </c>
      <c r="C133" t="s">
        <v>757</v>
      </c>
      <c r="D133">
        <v>28.5</v>
      </c>
      <c r="E133">
        <v>17.600000000000001</v>
      </c>
      <c r="F133">
        <v>10.9</v>
      </c>
      <c r="G133">
        <v>-13.8</v>
      </c>
      <c r="H133">
        <v>-0.1</v>
      </c>
      <c r="I133" s="37">
        <v>114000000000</v>
      </c>
      <c r="J133">
        <v>0.34</v>
      </c>
      <c r="L133" s="9">
        <f>nov_2021_out_good[[#This Row],[Calculated Total Impact Energy(kt)]]*4180000000000*2/(nov_2021_out_good[[#This Row],[Vel(km/s)]]*1000)^2</f>
        <v>9176.136363636364</v>
      </c>
      <c r="M133" s="9">
        <f>2*(nov_2021_out_good[[#This Row],[Mass (kg)]]/4/1500)^0.3333</f>
        <v>2.3042347126717875</v>
      </c>
      <c r="N133" t="s">
        <v>490</v>
      </c>
      <c r="O133" t="s">
        <v>493</v>
      </c>
      <c r="P133">
        <v>-5.9</v>
      </c>
      <c r="Q133">
        <v>160.4</v>
      </c>
      <c r="R133">
        <v>17.585789720000001</v>
      </c>
      <c r="S133">
        <v>32.640661260000002</v>
      </c>
      <c r="T133">
        <v>279.90032359999998</v>
      </c>
      <c r="U133">
        <v>-1.6308383289999999</v>
      </c>
      <c r="V133">
        <v>9.3439707369999994</v>
      </c>
      <c r="W133">
        <v>14.80846303</v>
      </c>
      <c r="Z133">
        <v>1</v>
      </c>
      <c r="AA133">
        <v>0.75750949999999995</v>
      </c>
      <c r="AB133">
        <v>1.8130299999999999E-2</v>
      </c>
      <c r="AC133">
        <v>2.5102517999999998</v>
      </c>
      <c r="AD133">
        <v>1.6338807</v>
      </c>
      <c r="AE133">
        <v>0.1212324</v>
      </c>
      <c r="AF133">
        <v>0.53637400000000002</v>
      </c>
      <c r="AG133">
        <v>4.2352399999999998E-2</v>
      </c>
      <c r="AH133">
        <v>3.7682832999999998</v>
      </c>
      <c r="AI133">
        <v>0.62830589999999997</v>
      </c>
      <c r="AJ133">
        <v>71.392568499999996</v>
      </c>
      <c r="AK133">
        <v>2.0065542999999999</v>
      </c>
      <c r="AL133">
        <v>33.404763099999997</v>
      </c>
      <c r="AM133">
        <v>4.2297000000000003E-3</v>
      </c>
      <c r="AN133">
        <v>13.9179858</v>
      </c>
      <c r="AO133">
        <v>1.1269123000000001</v>
      </c>
      <c r="AP133">
        <v>35.243850000000002</v>
      </c>
      <c r="AQ133">
        <v>0.57154479999999996</v>
      </c>
      <c r="AR133">
        <v>25.2096631</v>
      </c>
      <c r="AS133">
        <v>1.2366975</v>
      </c>
      <c r="AT133">
        <v>1.0389873000000001</v>
      </c>
      <c r="AU133">
        <v>1.0981784000000001</v>
      </c>
      <c r="AV133" s="40">
        <f>(5.2/nov_2021_out_good[[#This Row],[a]]+2*COS(nov_2021_out_good[[#This Row],[incl]]*3.1415/180)*((nov_2021_out_good[[#This Row],[a]]/5.2*(1-nov_2021_out_good[[#This Row],[e]]^2)^0.5)))</f>
        <v>3.7118308150977581</v>
      </c>
      <c r="AW133" s="33"/>
      <c r="AX133" s="33"/>
      <c r="AY133" s="33"/>
      <c r="AZ133" s="33"/>
      <c r="BA133" s="33"/>
    </row>
    <row r="134" spans="1:53">
      <c r="A134" s="19">
        <v>43368.011793981481</v>
      </c>
      <c r="B134" t="s">
        <v>569</v>
      </c>
      <c r="C134" t="s">
        <v>657</v>
      </c>
      <c r="D134">
        <v>40.700000000000003</v>
      </c>
      <c r="E134">
        <v>12.5</v>
      </c>
      <c r="F134">
        <v>-11</v>
      </c>
      <c r="G134">
        <v>2.5</v>
      </c>
      <c r="H134">
        <v>-5.5</v>
      </c>
      <c r="I134" s="37">
        <v>53000000000</v>
      </c>
      <c r="J134">
        <v>0.17</v>
      </c>
      <c r="L134" s="9">
        <f>nov_2021_out_good[[#This Row],[Calculated Total Impact Energy(kt)]]*4180000000000*2/(nov_2021_out_good[[#This Row],[Vel(km/s)]]*1000)^2</f>
        <v>9095.68</v>
      </c>
      <c r="M134" s="9">
        <f>2*(nov_2021_out_good[[#This Row],[Mass (kg)]]/4/1500)^0.3333</f>
        <v>2.2974810979543365</v>
      </c>
      <c r="N134" t="s">
        <v>490</v>
      </c>
      <c r="O134" t="s">
        <v>493</v>
      </c>
      <c r="P134">
        <v>-34.299999999999997</v>
      </c>
      <c r="Q134">
        <v>44.9</v>
      </c>
      <c r="R134">
        <v>12.5499004</v>
      </c>
      <c r="S134">
        <v>81.386625769999995</v>
      </c>
      <c r="T134">
        <v>309.78339399999999</v>
      </c>
      <c r="U134">
        <v>-7.9399455269999999</v>
      </c>
      <c r="V134">
        <v>9.535436872</v>
      </c>
      <c r="W134">
        <v>1.8795501299999999</v>
      </c>
      <c r="Z134">
        <v>1</v>
      </c>
      <c r="AA134">
        <v>0.93610579999999999</v>
      </c>
      <c r="AB134">
        <v>2.78874E-2</v>
      </c>
      <c r="AC134">
        <v>1.3155448999999999</v>
      </c>
      <c r="AD134">
        <v>1.1258253</v>
      </c>
      <c r="AE134">
        <v>2.33908E-2</v>
      </c>
      <c r="AF134">
        <v>0.168516</v>
      </c>
      <c r="AG134">
        <v>4.0427100000000001E-2</v>
      </c>
      <c r="AH134">
        <v>9.6646426999999999</v>
      </c>
      <c r="AI134">
        <v>1.301318</v>
      </c>
      <c r="AJ134">
        <v>237.48255850000001</v>
      </c>
      <c r="AK134">
        <v>6.9796901</v>
      </c>
      <c r="AL134">
        <v>181.6370794</v>
      </c>
      <c r="AM134">
        <v>2.308E-4</v>
      </c>
      <c r="AN134">
        <v>6.3808696999999999</v>
      </c>
      <c r="AO134">
        <v>1.2633886000000001</v>
      </c>
      <c r="AP134">
        <v>31.3206363</v>
      </c>
      <c r="AQ134">
        <v>0.26135350000000002</v>
      </c>
      <c r="AR134">
        <v>321.59665000000001</v>
      </c>
      <c r="AS134">
        <v>7.8446204000000002</v>
      </c>
      <c r="AT134">
        <v>44.219013699999998</v>
      </c>
      <c r="AU134">
        <v>2.7809363</v>
      </c>
      <c r="AV134" s="40">
        <f>(5.2/nov_2021_out_good[[#This Row],[a]]+2*COS(nov_2021_out_good[[#This Row],[incl]]*3.1415/180)*((nov_2021_out_good[[#This Row],[a]]/5.2*(1-nov_2021_out_good[[#This Row],[e]]^2)^0.5)))</f>
        <v>5.0395937180438928</v>
      </c>
      <c r="AW134" s="33"/>
      <c r="AX134" s="33"/>
      <c r="AY134" s="33"/>
      <c r="AZ134" s="33"/>
      <c r="BA134" s="33"/>
    </row>
    <row r="135" spans="1:53">
      <c r="A135" s="19">
        <v>44762.45616898148</v>
      </c>
      <c r="B135" t="s">
        <v>456</v>
      </c>
      <c r="C135" t="s">
        <v>2831</v>
      </c>
      <c r="D135">
        <v>32.200000000000003</v>
      </c>
      <c r="E135">
        <v>16</v>
      </c>
      <c r="F135">
        <v>-0.9</v>
      </c>
      <c r="G135">
        <v>15.6</v>
      </c>
      <c r="H135">
        <v>-3.6</v>
      </c>
      <c r="I135" s="37">
        <v>86000000000</v>
      </c>
      <c r="J135">
        <v>0.27</v>
      </c>
      <c r="L135" s="9">
        <f>nov_2021_out_good[[#This Row],[Calculated Total Impact Energy(kt)]]*4180000000000*2/(nov_2021_out_good[[#This Row],[Vel(km/s)]]*1000)^2</f>
        <v>8817.1875</v>
      </c>
      <c r="M135" s="9">
        <f>2*(nov_2021_out_good[[#This Row],[Mass (kg)]]/4/1500)^0.3333</f>
        <v>2.2737918125015706</v>
      </c>
      <c r="N135" t="s">
        <v>490</v>
      </c>
      <c r="O135" t="s">
        <v>491</v>
      </c>
      <c r="P135">
        <v>-43</v>
      </c>
      <c r="Q135">
        <v>-59.6</v>
      </c>
      <c r="R135">
        <v>16.035273620000002</v>
      </c>
      <c r="S135">
        <v>61.227092730000003</v>
      </c>
      <c r="T135">
        <v>329.57484060000002</v>
      </c>
      <c r="U135">
        <v>-12.11990947</v>
      </c>
      <c r="V135">
        <v>7.1178644179999999</v>
      </c>
      <c r="W135">
        <v>7.718406613</v>
      </c>
      <c r="AA135">
        <v>0.249</v>
      </c>
      <c r="AB135">
        <v>3.6999999999999998E-2</v>
      </c>
      <c r="AC135">
        <v>1.02</v>
      </c>
      <c r="AD135">
        <v>0.63500000000000001</v>
      </c>
      <c r="AE135">
        <v>1.7999999999999999E-2</v>
      </c>
      <c r="AF135">
        <v>0.60699999999999998</v>
      </c>
      <c r="AG135">
        <v>4.7E-2</v>
      </c>
      <c r="AH135">
        <v>10.62</v>
      </c>
      <c r="AI135">
        <v>1.008</v>
      </c>
      <c r="AJ135">
        <v>356.048</v>
      </c>
      <c r="AK135">
        <v>0.48199999999999998</v>
      </c>
      <c r="AL135">
        <v>117.43300000000001</v>
      </c>
      <c r="AM135">
        <v>1E-3</v>
      </c>
      <c r="AN135">
        <v>11.728999999999999</v>
      </c>
      <c r="AO135">
        <v>1.107</v>
      </c>
      <c r="AP135">
        <v>18.66</v>
      </c>
      <c r="AQ135">
        <v>1.087</v>
      </c>
      <c r="AR135">
        <v>9.6240000000000006</v>
      </c>
      <c r="AS135">
        <v>1.3620000000000001</v>
      </c>
      <c r="AT135">
        <v>22.620999999999999</v>
      </c>
      <c r="AU135">
        <v>1.784</v>
      </c>
      <c r="AV135" s="40">
        <f>(5.2/nov_2021_out_good[[#This Row],[a]]+2*COS(nov_2021_out_good[[#This Row],[incl]]*3.1415/180)*((nov_2021_out_good[[#This Row],[a]]/5.2*(1-nov_2021_out_good[[#This Row],[e]]^2)^0.5)))</f>
        <v>8.3797426495535614</v>
      </c>
      <c r="AW135" s="33"/>
      <c r="AX135" s="33"/>
      <c r="AY135" s="33"/>
      <c r="AZ135" s="33"/>
      <c r="BA135" s="33"/>
    </row>
    <row r="136" spans="1:53">
      <c r="A136" s="19">
        <v>42093.898518518516</v>
      </c>
      <c r="B136" t="s">
        <v>13</v>
      </c>
      <c r="C136" t="s">
        <v>14</v>
      </c>
      <c r="D136">
        <v>33.1</v>
      </c>
      <c r="E136">
        <v>13.8</v>
      </c>
      <c r="F136">
        <v>-13.7</v>
      </c>
      <c r="G136">
        <v>-1.7</v>
      </c>
      <c r="H136">
        <v>0.8</v>
      </c>
      <c r="I136" s="37">
        <v>64000000000</v>
      </c>
      <c r="J136">
        <v>0.2</v>
      </c>
      <c r="L136" s="9">
        <f>nov_2021_out_good[[#This Row],[Calculated Total Impact Energy(kt)]]*4180000000000*2/(nov_2021_out_good[[#This Row],[Vel(km/s)]]*1000)^2</f>
        <v>8779.6681369460202</v>
      </c>
      <c r="M136" s="9">
        <f>2*(nov_2021_out_good[[#This Row],[Mass (kg)]]/4/1500)^0.3333</f>
        <v>2.2705623633089362</v>
      </c>
      <c r="N136" t="s">
        <v>490</v>
      </c>
      <c r="O136" t="s">
        <v>491</v>
      </c>
      <c r="P136">
        <v>-36.1</v>
      </c>
      <c r="Q136">
        <v>-5.5</v>
      </c>
      <c r="R136">
        <v>13.828231990000001</v>
      </c>
      <c r="S136">
        <v>34.777029570000003</v>
      </c>
      <c r="T136">
        <v>22.396883389999999</v>
      </c>
      <c r="U136">
        <v>-7.2924340010000002</v>
      </c>
      <c r="V136">
        <v>-3.0052603470000001</v>
      </c>
      <c r="W136">
        <v>11.35820481</v>
      </c>
      <c r="Z136">
        <v>1</v>
      </c>
      <c r="AA136">
        <v>0.93572040000000001</v>
      </c>
      <c r="AB136">
        <v>1.0027599999999999E-2</v>
      </c>
      <c r="AC136">
        <v>2.1075482000000001</v>
      </c>
      <c r="AD136">
        <v>1.5216343000000001</v>
      </c>
      <c r="AE136">
        <v>0.13995579999999999</v>
      </c>
      <c r="AF136">
        <v>0.3850557</v>
      </c>
      <c r="AG136">
        <v>6.2427999999999997E-2</v>
      </c>
      <c r="AH136">
        <v>0.70190390000000003</v>
      </c>
      <c r="AI136">
        <v>0.55425720000000001</v>
      </c>
      <c r="AJ136">
        <v>39.411080699999999</v>
      </c>
      <c r="AK136">
        <v>1.5007744000000001</v>
      </c>
      <c r="AL136">
        <v>189.60902329999999</v>
      </c>
      <c r="AM136">
        <v>3.3540500000000001E-2</v>
      </c>
      <c r="AN136">
        <v>8.0384768999999991</v>
      </c>
      <c r="AO136">
        <v>1.1828647999999999</v>
      </c>
      <c r="AP136">
        <v>34.547214400000001</v>
      </c>
      <c r="AQ136">
        <v>0.77609229999999996</v>
      </c>
      <c r="AR136">
        <v>159.1353684</v>
      </c>
      <c r="AS136">
        <v>1.3221044</v>
      </c>
      <c r="AT136">
        <v>5.5913912999999997</v>
      </c>
      <c r="AU136">
        <v>1.9887425999999999</v>
      </c>
      <c r="AV136" s="40">
        <f>(5.2/nov_2021_out_good[[#This Row],[a]]+2*COS(nov_2021_out_good[[#This Row],[incl]]*3.1415/180)*((nov_2021_out_good[[#This Row],[a]]/5.2*(1-nov_2021_out_good[[#This Row],[e]]^2)^0.5)))</f>
        <v>3.9574555005915486</v>
      </c>
      <c r="AW136" s="33"/>
      <c r="AX136" s="33"/>
      <c r="AY136" s="33"/>
      <c r="AZ136" s="33"/>
      <c r="BA136" s="33"/>
    </row>
    <row r="137" spans="1:53">
      <c r="A137" s="19">
        <v>39456.161979166667</v>
      </c>
      <c r="B137" t="s">
        <v>386</v>
      </c>
      <c r="C137" t="s">
        <v>387</v>
      </c>
      <c r="D137">
        <v>31.5</v>
      </c>
      <c r="E137">
        <v>11.6</v>
      </c>
      <c r="F137">
        <v>4.3</v>
      </c>
      <c r="G137">
        <v>5.7</v>
      </c>
      <c r="H137">
        <v>9.1</v>
      </c>
      <c r="I137" s="37">
        <v>41000000000</v>
      </c>
      <c r="J137">
        <v>0.14000000000000001</v>
      </c>
      <c r="L137" s="9">
        <f>nov_2021_out_good[[#This Row],[Calculated Total Impact Energy(kt)]]*4180000000000*2/(nov_2021_out_good[[#This Row],[Vel(km/s)]]*1000)^2</f>
        <v>8697.9785969084423</v>
      </c>
      <c r="M137" s="9">
        <f>2*(nov_2021_out_good[[#This Row],[Mass (kg)]]/4/1500)^0.3333</f>
        <v>2.263499041131054</v>
      </c>
      <c r="N137" t="s">
        <v>490</v>
      </c>
      <c r="O137" t="s">
        <v>491</v>
      </c>
      <c r="P137">
        <v>-66.8</v>
      </c>
      <c r="Q137">
        <v>-67.3</v>
      </c>
      <c r="R137">
        <v>11.566762730000001</v>
      </c>
      <c r="S137">
        <v>32.253494889999999</v>
      </c>
      <c r="T137">
        <v>267.4295305</v>
      </c>
      <c r="U137">
        <v>0.27683791600000002</v>
      </c>
      <c r="V137">
        <v>6.1665782260000004</v>
      </c>
      <c r="W137">
        <v>9.7819565399999995</v>
      </c>
      <c r="Z137">
        <v>1</v>
      </c>
      <c r="AA137">
        <v>0.98236979999999996</v>
      </c>
      <c r="AB137">
        <v>4.9790000000000001E-4</v>
      </c>
      <c r="AC137">
        <v>1.4600008</v>
      </c>
      <c r="AD137">
        <v>1.2211852999999999</v>
      </c>
      <c r="AE137">
        <v>0.14632800000000001</v>
      </c>
      <c r="AF137">
        <v>0.1955604</v>
      </c>
      <c r="AG137">
        <v>9.6729800000000005E-2</v>
      </c>
      <c r="AH137">
        <v>3.9376866000000001</v>
      </c>
      <c r="AI137">
        <v>2.6610822000000001</v>
      </c>
      <c r="AJ137">
        <v>353.65869199999997</v>
      </c>
      <c r="AK137">
        <v>0.90694770000000002</v>
      </c>
      <c r="AL137">
        <v>108.1541385</v>
      </c>
      <c r="AM137">
        <v>1.00436E-2</v>
      </c>
      <c r="AN137">
        <v>3.3742774</v>
      </c>
      <c r="AO137">
        <v>1.9996822000000001</v>
      </c>
      <c r="AP137">
        <v>32.830630599999999</v>
      </c>
      <c r="AQ137">
        <v>1.3257163000000001</v>
      </c>
      <c r="AR137">
        <v>24.099669200000001</v>
      </c>
      <c r="AS137">
        <v>4.1685224999999999</v>
      </c>
      <c r="AT137">
        <v>-35.760129800000001</v>
      </c>
      <c r="AU137">
        <v>5.6726612000000003</v>
      </c>
      <c r="AV137" s="40">
        <f>(5.2/nov_2021_out_good[[#This Row],[a]]+2*COS(nov_2021_out_good[[#This Row],[incl]]*3.1415/180)*((nov_2021_out_good[[#This Row],[a]]/5.2*(1-nov_2021_out_good[[#This Row],[e]]^2)^0.5)))</f>
        <v>4.7176885163688453</v>
      </c>
      <c r="AW137" s="33"/>
      <c r="AX137" s="33"/>
      <c r="AY137" s="33"/>
      <c r="AZ137" s="33"/>
      <c r="BA137" s="33"/>
    </row>
    <row r="138" spans="1:53">
      <c r="A138" s="38">
        <v>44092.337118055555</v>
      </c>
      <c r="B138" s="9" t="s">
        <v>769</v>
      </c>
      <c r="C138" s="9" t="s">
        <v>237</v>
      </c>
      <c r="D138" s="9">
        <v>46</v>
      </c>
      <c r="E138" s="9">
        <v>11.7</v>
      </c>
      <c r="F138" s="9">
        <v>10.199999999999999</v>
      </c>
      <c r="G138" s="9">
        <v>2.9</v>
      </c>
      <c r="H138" s="9">
        <v>-4.9000000000000004</v>
      </c>
      <c r="I138" s="39">
        <v>41000000000</v>
      </c>
      <c r="J138" s="9">
        <v>0.14000000000000001</v>
      </c>
      <c r="K138" s="9">
        <v>0.4</v>
      </c>
      <c r="L138" s="9">
        <f>nov_2021_out_good[[#This Row],[Calculated Total Impact Energy(kt)]]*4180000000000*2/(nov_2021_out_good[[#This Row],[Vel(km/s)]]*1000)^2</f>
        <v>8549.9306012126526</v>
      </c>
      <c r="M138" s="9">
        <f>2*(nov_2021_out_good[[#This Row],[Mass (kg)]]/4/1500)^0.3333</f>
        <v>2.2505844560441957</v>
      </c>
      <c r="N138" s="9" t="s">
        <v>492</v>
      </c>
      <c r="O138" s="9" t="s">
        <v>491</v>
      </c>
      <c r="P138" s="9">
        <v>2.4</v>
      </c>
      <c r="Q138" s="9">
        <v>-169.7</v>
      </c>
      <c r="R138" s="9">
        <v>11.681609480000001</v>
      </c>
      <c r="S138" s="9">
        <v>23.036269399999998</v>
      </c>
      <c r="T138" s="9">
        <v>13.01535367</v>
      </c>
      <c r="U138" s="9">
        <v>-4.453739777</v>
      </c>
      <c r="V138" s="9">
        <v>-1.029484015</v>
      </c>
      <c r="W138" s="9">
        <v>10.75008673</v>
      </c>
      <c r="X138" s="9"/>
      <c r="Y138" s="9"/>
      <c r="Z138" s="9">
        <v>1</v>
      </c>
      <c r="AA138" s="9">
        <v>0.96518530000000002</v>
      </c>
      <c r="AB138" s="9">
        <v>1.02202E-2</v>
      </c>
      <c r="AC138" s="9">
        <v>1.1880639</v>
      </c>
      <c r="AD138" s="9">
        <v>1.0766245999999999</v>
      </c>
      <c r="AE138" s="9">
        <v>7.2362200000000002E-2</v>
      </c>
      <c r="AF138" s="9">
        <v>0.10350810000000001</v>
      </c>
      <c r="AG138" s="9">
        <v>6.91079E-2</v>
      </c>
      <c r="AH138" s="9">
        <v>5.0042004999999996</v>
      </c>
      <c r="AI138" s="9">
        <v>2.5657000000000001</v>
      </c>
      <c r="AJ138" s="9">
        <v>234.5603462</v>
      </c>
      <c r="AK138" s="9">
        <v>11.003144499999999</v>
      </c>
      <c r="AL138" s="9">
        <v>175.58819729999999</v>
      </c>
      <c r="AM138" s="9">
        <v>2.096E-4</v>
      </c>
      <c r="AN138" s="9">
        <v>3.4088554000000002</v>
      </c>
      <c r="AO138" s="9">
        <v>1.9963706000000001</v>
      </c>
      <c r="AP138" s="9">
        <v>30.6890733</v>
      </c>
      <c r="AQ138" s="9">
        <v>0.90231320000000004</v>
      </c>
      <c r="AR138" s="9">
        <v>314.04033370000002</v>
      </c>
      <c r="AS138" s="9">
        <v>2.0783651999999999</v>
      </c>
      <c r="AT138" s="9">
        <v>37.194701199999997</v>
      </c>
      <c r="AU138" s="9">
        <v>4.4888773999999998</v>
      </c>
      <c r="AV138" s="40">
        <f>(5.2/nov_2021_out_good[[#This Row],[a]]+2*COS(nov_2021_out_good[[#This Row],[incl]]*3.1415/180)*((nov_2021_out_good[[#This Row],[a]]/5.2*(1-nov_2021_out_good[[#This Row],[e]]^2)^0.5)))</f>
        <v>5.2402024380042276</v>
      </c>
      <c r="AW138" s="33"/>
      <c r="AX138" s="33"/>
      <c r="AY138" s="33"/>
      <c r="AZ138" s="33"/>
      <c r="BA138" s="33"/>
    </row>
    <row r="139" spans="1:53">
      <c r="A139" s="19">
        <v>43115.096273148149</v>
      </c>
      <c r="B139" t="s">
        <v>408</v>
      </c>
      <c r="C139" t="s">
        <v>540</v>
      </c>
      <c r="D139">
        <v>43.6</v>
      </c>
      <c r="E139">
        <v>23.7</v>
      </c>
      <c r="F139">
        <v>18.600000000000001</v>
      </c>
      <c r="G139">
        <v>-12.1</v>
      </c>
      <c r="H139">
        <v>8.4</v>
      </c>
      <c r="I139" s="37">
        <v>199000000000</v>
      </c>
      <c r="J139">
        <v>0.56000000000000005</v>
      </c>
      <c r="L139" s="9">
        <f>nov_2021_out_good[[#This Row],[Calculated Total Impact Energy(kt)]]*4180000000000*2/(nov_2021_out_good[[#This Row],[Vel(km/s)]]*1000)^2</f>
        <v>8334.8466235824035</v>
      </c>
      <c r="M139" s="9">
        <f>2*(nov_2021_out_good[[#This Row],[Mass (kg)]]/4/1500)^0.3333</f>
        <v>2.2315537821555473</v>
      </c>
      <c r="N139" t="s">
        <v>490</v>
      </c>
      <c r="O139" t="s">
        <v>493</v>
      </c>
      <c r="P139">
        <v>-52</v>
      </c>
      <c r="Q139">
        <v>57.2</v>
      </c>
      <c r="R139">
        <v>23.72614592</v>
      </c>
      <c r="S139">
        <v>73.652969889999994</v>
      </c>
      <c r="T139">
        <v>102.93587100000001</v>
      </c>
      <c r="U139">
        <v>5.0966298160000001</v>
      </c>
      <c r="V139">
        <v>-22.189208170000001</v>
      </c>
      <c r="W139">
        <v>6.6778293870000001</v>
      </c>
      <c r="Z139">
        <v>1</v>
      </c>
      <c r="AA139">
        <v>0.62910449999999996</v>
      </c>
      <c r="AB139">
        <v>2.2670800000000001E-2</v>
      </c>
      <c r="AC139">
        <v>4.0623448</v>
      </c>
      <c r="AD139">
        <v>2.3457246</v>
      </c>
      <c r="AE139">
        <v>0.34586899999999998</v>
      </c>
      <c r="AF139">
        <v>0.73180809999999996</v>
      </c>
      <c r="AG139">
        <v>4.5830299999999997E-2</v>
      </c>
      <c r="AH139">
        <v>2.4529885999999999</v>
      </c>
      <c r="AI139">
        <v>0.70017050000000003</v>
      </c>
      <c r="AJ139">
        <v>98.500306199999997</v>
      </c>
      <c r="AK139">
        <v>2.2661375000000001</v>
      </c>
      <c r="AL139">
        <v>294.5790447</v>
      </c>
      <c r="AM139">
        <v>1.3971000000000001E-2</v>
      </c>
      <c r="AN139">
        <v>20.6349926</v>
      </c>
      <c r="AO139">
        <v>1.3485024000000001</v>
      </c>
      <c r="AP139">
        <v>37.7556163</v>
      </c>
      <c r="AQ139">
        <v>0.73846639999999997</v>
      </c>
      <c r="AR139">
        <v>299.53162600000002</v>
      </c>
      <c r="AS139">
        <v>1.18893</v>
      </c>
      <c r="AT139">
        <v>-16.8308973</v>
      </c>
      <c r="AU139">
        <v>1.1881518</v>
      </c>
      <c r="AV139" s="40">
        <f>(5.2/nov_2021_out_good[[#This Row],[a]]+2*COS(nov_2021_out_good[[#This Row],[incl]]*3.1415/180)*((nov_2021_out_good[[#This Row],[a]]/5.2*(1-nov_2021_out_good[[#This Row],[e]]^2)^0.5)))</f>
        <v>2.8310958498958141</v>
      </c>
      <c r="AW139" s="33"/>
      <c r="AX139" s="33"/>
      <c r="AY139" s="33"/>
      <c r="AZ139" s="33"/>
      <c r="BA139" s="33"/>
    </row>
    <row r="140" spans="1:53">
      <c r="A140" s="19">
        <v>43457.984756944446</v>
      </c>
      <c r="B140" t="s">
        <v>879</v>
      </c>
      <c r="C140" t="s">
        <v>880</v>
      </c>
      <c r="D140">
        <v>31.8</v>
      </c>
      <c r="E140">
        <v>16.5</v>
      </c>
      <c r="F140">
        <v>9.9</v>
      </c>
      <c r="G140">
        <v>7.6</v>
      </c>
      <c r="H140">
        <v>10.8</v>
      </c>
      <c r="I140" s="37">
        <v>89000000000</v>
      </c>
      <c r="J140">
        <v>0.27</v>
      </c>
      <c r="L140" s="9">
        <f>nov_2021_out_good[[#This Row],[Calculated Total Impact Energy(kt)]]*4180000000000*2/(nov_2021_out_good[[#This Row],[Vel(km/s)]]*1000)^2</f>
        <v>8290.9090909090901</v>
      </c>
      <c r="M140" s="9">
        <f>2*(nov_2021_out_good[[#This Row],[Mass (kg)]]/4/1500)^0.3333</f>
        <v>2.2276260174195461</v>
      </c>
      <c r="N140" t="s">
        <v>490</v>
      </c>
      <c r="O140" t="s">
        <v>491</v>
      </c>
      <c r="P140">
        <v>-47.5</v>
      </c>
      <c r="Q140">
        <v>-174.4</v>
      </c>
      <c r="R140">
        <v>16.504847770000001</v>
      </c>
      <c r="S140">
        <v>23.637879989999998</v>
      </c>
      <c r="T140">
        <v>85.539910340000006</v>
      </c>
      <c r="U140">
        <v>-0.514622986</v>
      </c>
      <c r="V140">
        <v>-6.5976575310000003</v>
      </c>
      <c r="W140">
        <v>15.120055499999999</v>
      </c>
      <c r="Z140">
        <v>1</v>
      </c>
      <c r="AA140">
        <v>0.88621970000000005</v>
      </c>
      <c r="AB140">
        <v>1.03716E-2</v>
      </c>
      <c r="AC140">
        <v>3.2462529</v>
      </c>
      <c r="AD140">
        <v>2.0662362999999999</v>
      </c>
      <c r="AE140">
        <v>0.25384669999999998</v>
      </c>
      <c r="AF140">
        <v>0.57109469999999996</v>
      </c>
      <c r="AG140">
        <v>5.6612500000000003E-2</v>
      </c>
      <c r="AH140">
        <v>6.5865203000000001</v>
      </c>
      <c r="AI140">
        <v>0.68639530000000004</v>
      </c>
      <c r="AJ140">
        <v>316.67985570000002</v>
      </c>
      <c r="AK140">
        <v>1.5422548</v>
      </c>
      <c r="AL140">
        <v>91.854522599999996</v>
      </c>
      <c r="AM140">
        <v>2.1827999999999999E-3</v>
      </c>
      <c r="AN140">
        <v>11.9895142</v>
      </c>
      <c r="AO140">
        <v>1.1275326999999999</v>
      </c>
      <c r="AP140">
        <v>37.0755798</v>
      </c>
      <c r="AQ140">
        <v>0.71134280000000005</v>
      </c>
      <c r="AR140">
        <v>306.98676169999999</v>
      </c>
      <c r="AS140">
        <v>1.6202768000000001</v>
      </c>
      <c r="AT140">
        <v>-39.713707900000003</v>
      </c>
      <c r="AU140">
        <v>1.1828596</v>
      </c>
      <c r="AV140" s="40">
        <f>(5.2/nov_2021_out_good[[#This Row],[a]]+2*COS(nov_2021_out_good[[#This Row],[incl]]*3.1415/180)*((nov_2021_out_good[[#This Row],[a]]/5.2*(1-nov_2021_out_good[[#This Row],[e]]^2)^0.5)))</f>
        <v>3.1647094338214163</v>
      </c>
      <c r="AW140" s="33"/>
      <c r="AX140" s="33"/>
      <c r="AY140" s="33"/>
      <c r="AZ140" s="33"/>
      <c r="BA140" s="33"/>
    </row>
    <row r="141" spans="1:53">
      <c r="A141" s="19">
        <v>43223.308321759258</v>
      </c>
      <c r="B141" t="s">
        <v>171</v>
      </c>
      <c r="C141" t="s">
        <v>681</v>
      </c>
      <c r="D141">
        <v>39</v>
      </c>
      <c r="E141">
        <v>11.5</v>
      </c>
      <c r="F141">
        <v>1.3</v>
      </c>
      <c r="G141">
        <v>-2.1</v>
      </c>
      <c r="H141">
        <v>-11.2</v>
      </c>
      <c r="I141" s="37">
        <v>38000000000</v>
      </c>
      <c r="J141">
        <v>0.13</v>
      </c>
      <c r="L141" s="9">
        <f>nov_2021_out_good[[#This Row],[Calculated Total Impact Energy(kt)]]*4180000000000*2/(nov_2021_out_good[[#This Row],[Vel(km/s)]]*1000)^2</f>
        <v>8217.7693761814753</v>
      </c>
      <c r="M141" s="9">
        <f>2*(nov_2021_out_good[[#This Row],[Mass (kg)]]/4/1500)^0.3333</f>
        <v>2.2210568513647222</v>
      </c>
      <c r="N141" t="s">
        <v>492</v>
      </c>
      <c r="O141" t="s">
        <v>491</v>
      </c>
      <c r="P141">
        <v>46.9</v>
      </c>
      <c r="Q141">
        <v>-7.5</v>
      </c>
      <c r="R141">
        <v>11.46908889</v>
      </c>
      <c r="S141">
        <v>51.689997640000001</v>
      </c>
      <c r="T141">
        <v>12.26871343</v>
      </c>
      <c r="U141">
        <v>-8.7938977269999992</v>
      </c>
      <c r="V141">
        <v>-1.912350159</v>
      </c>
      <c r="W141">
        <v>7.1098719839999998</v>
      </c>
      <c r="Z141">
        <v>1</v>
      </c>
      <c r="AA141">
        <v>1.0046105999999999</v>
      </c>
      <c r="AB141">
        <v>2.0203E-3</v>
      </c>
      <c r="AC141">
        <v>1.3440496</v>
      </c>
      <c r="AD141">
        <v>1.1743300999999999</v>
      </c>
      <c r="AE141">
        <v>0.2065362</v>
      </c>
      <c r="AF141">
        <v>0.1445245</v>
      </c>
      <c r="AG141">
        <v>0.15214250000000001</v>
      </c>
      <c r="AH141">
        <v>1.9796459</v>
      </c>
      <c r="AI141">
        <v>2.9921337000000001</v>
      </c>
      <c r="AJ141">
        <v>166.70524700000001</v>
      </c>
      <c r="AK141">
        <v>2.4915911999999998</v>
      </c>
      <c r="AL141">
        <v>42.623051500000003</v>
      </c>
      <c r="AM141">
        <v>7.8168799999999997E-2</v>
      </c>
      <c r="AN141">
        <v>2.4447763999999998</v>
      </c>
      <c r="AO141">
        <v>2.6793925999999999</v>
      </c>
      <c r="AP141">
        <v>31.697777899999998</v>
      </c>
      <c r="AQ141">
        <v>2.0959165999999998</v>
      </c>
      <c r="AR141">
        <v>129.8425957</v>
      </c>
      <c r="AS141">
        <v>4.2566509000000003</v>
      </c>
      <c r="AT141">
        <v>46.014241900000002</v>
      </c>
      <c r="AU141">
        <v>15.2125346</v>
      </c>
      <c r="AV141" s="40">
        <f>(5.2/nov_2021_out_good[[#This Row],[a]]+2*COS(nov_2021_out_good[[#This Row],[incl]]*3.1415/180)*((nov_2021_out_good[[#This Row],[a]]/5.2*(1-nov_2021_out_good[[#This Row],[e]]^2)^0.5)))</f>
        <v>4.8747132353155731</v>
      </c>
      <c r="AW141" s="33"/>
      <c r="AX141" s="33"/>
      <c r="AY141" s="33"/>
      <c r="AZ141" s="33"/>
      <c r="BA141" s="33"/>
    </row>
    <row r="142" spans="1:53">
      <c r="A142" s="19">
        <v>39522.479108796295</v>
      </c>
      <c r="B142" t="s">
        <v>379</v>
      </c>
      <c r="C142" t="s">
        <v>380</v>
      </c>
      <c r="D142">
        <v>26.7</v>
      </c>
      <c r="E142">
        <v>12.9</v>
      </c>
      <c r="F142">
        <v>-4.0999999999999996</v>
      </c>
      <c r="G142">
        <v>4.8</v>
      </c>
      <c r="H142">
        <v>-11.2</v>
      </c>
      <c r="I142" s="37">
        <v>50000000000</v>
      </c>
      <c r="J142">
        <v>0.16</v>
      </c>
      <c r="L142" s="9">
        <f>nov_2021_out_good[[#This Row],[Calculated Total Impact Energy(kt)]]*4180000000000*2/(nov_2021_out_good[[#This Row],[Vel(km/s)]]*1000)^2</f>
        <v>8037.9784868697798</v>
      </c>
      <c r="M142" s="9">
        <f>2*(nov_2021_out_good[[#This Row],[Mass (kg)]]/4/1500)^0.3333</f>
        <v>2.2047412389828338</v>
      </c>
      <c r="N142" t="s">
        <v>492</v>
      </c>
      <c r="O142" t="s">
        <v>491</v>
      </c>
      <c r="P142">
        <v>28</v>
      </c>
      <c r="Q142">
        <v>-41.5</v>
      </c>
      <c r="R142">
        <v>12.85651586</v>
      </c>
      <c r="S142">
        <v>33.038719139999998</v>
      </c>
      <c r="T142">
        <v>352.80223430000001</v>
      </c>
      <c r="U142">
        <v>-6.9542079540000001</v>
      </c>
      <c r="V142">
        <v>0.87824526199999997</v>
      </c>
      <c r="W142">
        <v>10.777647099999999</v>
      </c>
      <c r="Z142">
        <v>1</v>
      </c>
      <c r="AA142">
        <v>0.99044129999999997</v>
      </c>
      <c r="AB142">
        <v>2.4412000000000001E-3</v>
      </c>
      <c r="AC142">
        <v>1.1912910000000001</v>
      </c>
      <c r="AD142">
        <v>1.0908660999999999</v>
      </c>
      <c r="AE142">
        <v>2.0382000000000001E-2</v>
      </c>
      <c r="AF142">
        <v>9.2059699999999994E-2</v>
      </c>
      <c r="AG142">
        <v>1.81838E-2</v>
      </c>
      <c r="AH142">
        <v>11.8976001</v>
      </c>
      <c r="AI142">
        <v>2.3390388999999998</v>
      </c>
      <c r="AJ142">
        <v>161.7795361</v>
      </c>
      <c r="AK142">
        <v>4.5601368999999998</v>
      </c>
      <c r="AL142">
        <v>355.15083600000003</v>
      </c>
      <c r="AM142">
        <v>5.4999999999999999E-6</v>
      </c>
      <c r="AN142">
        <v>6.4535223000000004</v>
      </c>
      <c r="AO142">
        <v>1.2842384</v>
      </c>
      <c r="AP142">
        <v>31.154049100000002</v>
      </c>
      <c r="AQ142">
        <v>0.24386269999999999</v>
      </c>
      <c r="AR142">
        <v>280.93991879999999</v>
      </c>
      <c r="AS142">
        <v>5.1861205999999997</v>
      </c>
      <c r="AT142">
        <v>70.716263100000006</v>
      </c>
      <c r="AU142">
        <v>2.3771380999999998</v>
      </c>
      <c r="AV142" s="40">
        <f>(5.2/nov_2021_out_good[[#This Row],[a]]+2*COS(nov_2021_out_good[[#This Row],[incl]]*3.1415/180)*((nov_2021_out_good[[#This Row],[a]]/5.2*(1-nov_2021_out_good[[#This Row],[e]]^2)^0.5)))</f>
        <v>5.1756622946027626</v>
      </c>
      <c r="AW142" s="33"/>
      <c r="AX142" s="33"/>
      <c r="AY142" s="33"/>
      <c r="AZ142" s="33"/>
      <c r="BA142" s="33"/>
    </row>
    <row r="143" spans="1:53">
      <c r="A143" s="19">
        <v>38689.531817129631</v>
      </c>
      <c r="B143" t="s">
        <v>699</v>
      </c>
      <c r="C143" t="s">
        <v>952</v>
      </c>
      <c r="D143">
        <v>32.200000000000003</v>
      </c>
      <c r="E143">
        <v>17</v>
      </c>
      <c r="F143">
        <v>-12.1</v>
      </c>
      <c r="G143">
        <v>-9.6</v>
      </c>
      <c r="H143">
        <v>7.2</v>
      </c>
      <c r="I143" s="37">
        <v>88000000000</v>
      </c>
      <c r="J143">
        <v>0.27</v>
      </c>
      <c r="L143" s="9">
        <f>nov_2021_out_good[[#This Row],[Calculated Total Impact Energy(kt)]]*4180000000000*2/(nov_2021_out_good[[#This Row],[Vel(km/s)]]*1000)^2</f>
        <v>7810.3806228373705</v>
      </c>
      <c r="M143" s="9">
        <f>2*(nov_2021_out_good[[#This Row],[Mass (kg)]]/4/1500)^0.3333</f>
        <v>2.1837344616644621</v>
      </c>
      <c r="N143" t="s">
        <v>490</v>
      </c>
      <c r="O143" t="s">
        <v>493</v>
      </c>
      <c r="P143">
        <v>-33.799999999999997</v>
      </c>
      <c r="Q143">
        <v>117.4</v>
      </c>
      <c r="R143">
        <v>17.041420129999999</v>
      </c>
      <c r="S143">
        <v>67.721468090000002</v>
      </c>
      <c r="T143">
        <v>254.02705889999999</v>
      </c>
      <c r="U143">
        <v>4.3394514219999998</v>
      </c>
      <c r="V143">
        <v>15.160484090000001</v>
      </c>
      <c r="W143">
        <v>6.4605637060000003</v>
      </c>
      <c r="Z143">
        <v>1</v>
      </c>
      <c r="AA143">
        <v>0.91638330000000001</v>
      </c>
      <c r="AB143">
        <v>3.9620000000000002E-3</v>
      </c>
      <c r="AC143">
        <v>8.0031272999999992</v>
      </c>
      <c r="AD143">
        <v>4.4597553000000003</v>
      </c>
      <c r="AE143">
        <v>1.8840576</v>
      </c>
      <c r="AF143">
        <v>0.79452160000000005</v>
      </c>
      <c r="AG143">
        <v>8.7149000000000004E-2</v>
      </c>
      <c r="AH143">
        <v>0.86181149999999995</v>
      </c>
      <c r="AI143">
        <v>0.4446947</v>
      </c>
      <c r="AJ143">
        <v>147.3077107</v>
      </c>
      <c r="AK143">
        <v>1.106627</v>
      </c>
      <c r="AL143">
        <v>251.3333671</v>
      </c>
      <c r="AM143">
        <v>2.3974200000000001E-2</v>
      </c>
      <c r="AN143">
        <v>13.336464100000001</v>
      </c>
      <c r="AO143">
        <v>1.1109532</v>
      </c>
      <c r="AP143">
        <v>40.013213899999997</v>
      </c>
      <c r="AQ143">
        <v>1.0500617999999999</v>
      </c>
      <c r="AR143">
        <v>292.43166839999998</v>
      </c>
      <c r="AS143">
        <v>1.6724557</v>
      </c>
      <c r="AT143">
        <v>-19.3041594</v>
      </c>
      <c r="AU143">
        <v>1.2705522</v>
      </c>
      <c r="AV143" s="40">
        <f>(5.2/nov_2021_out_good[[#This Row],[a]]+2*COS(nov_2021_out_good[[#This Row],[incl]]*3.1415/180)*((nov_2021_out_good[[#This Row],[a]]/5.2*(1-nov_2021_out_good[[#This Row],[e]]^2)^0.5)))</f>
        <v>2.2074513918398253</v>
      </c>
      <c r="AW143" s="33"/>
      <c r="AX143" s="33"/>
      <c r="AY143" s="33"/>
      <c r="AZ143" s="33"/>
      <c r="BA143" s="33"/>
    </row>
    <row r="144" spans="1:53">
      <c r="A144" s="19">
        <v>42855.894768518519</v>
      </c>
      <c r="B144" t="s">
        <v>580</v>
      </c>
      <c r="C144" t="s">
        <v>581</v>
      </c>
      <c r="D144">
        <v>32.4</v>
      </c>
      <c r="E144">
        <v>21.5</v>
      </c>
      <c r="F144">
        <v>-13.4</v>
      </c>
      <c r="G144">
        <v>-14.2</v>
      </c>
      <c r="H144">
        <v>8.9</v>
      </c>
      <c r="I144" s="37">
        <v>150000000000</v>
      </c>
      <c r="J144">
        <v>0.43</v>
      </c>
      <c r="L144" s="9">
        <f>nov_2021_out_good[[#This Row],[Calculated Total Impact Energy(kt)]]*4180000000000*2/(nov_2021_out_good[[#This Row],[Vel(km/s)]]*1000)^2</f>
        <v>7776.7441860465115</v>
      </c>
      <c r="M144" s="9">
        <f>2*(nov_2021_out_good[[#This Row],[Mass (kg)]]/4/1500)^0.3333</f>
        <v>2.1805954173057933</v>
      </c>
      <c r="N144" t="s">
        <v>490</v>
      </c>
      <c r="O144" t="s">
        <v>493</v>
      </c>
      <c r="P144">
        <v>-25.7</v>
      </c>
      <c r="Q144">
        <v>56.2</v>
      </c>
      <c r="R144">
        <v>21.45716663</v>
      </c>
      <c r="S144">
        <v>8.71883725</v>
      </c>
      <c r="T144">
        <v>275.82723929999997</v>
      </c>
      <c r="U144">
        <v>-0.33023427700000002</v>
      </c>
      <c r="V144">
        <v>3.2357941480000001</v>
      </c>
      <c r="W144">
        <v>21.209209829999999</v>
      </c>
      <c r="Z144">
        <v>1</v>
      </c>
      <c r="AA144">
        <v>0.51949820000000002</v>
      </c>
      <c r="AB144">
        <v>2.3984499999999999E-2</v>
      </c>
      <c r="AC144">
        <v>1.8785989999999999</v>
      </c>
      <c r="AD144">
        <v>1.1990486</v>
      </c>
      <c r="AE144">
        <v>6.0700799999999999E-2</v>
      </c>
      <c r="AF144">
        <v>0.5667413</v>
      </c>
      <c r="AG144">
        <v>3.5320900000000002E-2</v>
      </c>
      <c r="AH144">
        <v>4.6815093000000001</v>
      </c>
      <c r="AI144">
        <v>0.81444620000000001</v>
      </c>
      <c r="AJ144">
        <v>109.8381521</v>
      </c>
      <c r="AK144">
        <v>2.2623991999999999</v>
      </c>
      <c r="AL144">
        <v>220.46001570000001</v>
      </c>
      <c r="AM144">
        <v>3.4884E-3</v>
      </c>
      <c r="AN144">
        <v>18.4077898</v>
      </c>
      <c r="AO144">
        <v>1.2545204999999999</v>
      </c>
      <c r="AP144">
        <v>31.955832999999998</v>
      </c>
      <c r="AQ144">
        <v>0.58603919999999998</v>
      </c>
      <c r="AR144">
        <v>225.42986859999999</v>
      </c>
      <c r="AS144">
        <v>1.1841761</v>
      </c>
      <c r="AT144">
        <v>-24.233318400000002</v>
      </c>
      <c r="AU144">
        <v>1.0740179999999999</v>
      </c>
      <c r="AV144" s="40">
        <f>(5.2/nov_2021_out_good[[#This Row],[a]]+2*COS(nov_2021_out_good[[#This Row],[incl]]*3.1415/180)*((nov_2021_out_good[[#This Row],[a]]/5.2*(1-nov_2021_out_good[[#This Row],[e]]^2)^0.5)))</f>
        <v>4.7154622409214078</v>
      </c>
      <c r="AW144" s="33"/>
      <c r="AX144" s="33"/>
      <c r="AY144" s="33"/>
      <c r="AZ144" s="33"/>
      <c r="BA144" s="33"/>
    </row>
    <row r="145" spans="1:53">
      <c r="A145" s="19">
        <v>39626.084293981483</v>
      </c>
      <c r="B145" t="s">
        <v>370</v>
      </c>
      <c r="C145" t="s">
        <v>371</v>
      </c>
      <c r="D145">
        <v>33.700000000000003</v>
      </c>
      <c r="E145">
        <v>23.1</v>
      </c>
      <c r="F145">
        <v>-17.899999999999999</v>
      </c>
      <c r="G145">
        <v>13</v>
      </c>
      <c r="H145">
        <v>6.6</v>
      </c>
      <c r="I145" s="37">
        <v>172000000000</v>
      </c>
      <c r="J145">
        <v>0.49</v>
      </c>
      <c r="L145" s="9">
        <f>nov_2021_out_good[[#This Row],[Calculated Total Impact Energy(kt)]]*4180000000000*2/(nov_2021_out_good[[#This Row],[Vel(km/s)]]*1000)^2</f>
        <v>7676.7676767676767</v>
      </c>
      <c r="M145" s="9">
        <f>2*(nov_2021_out_good[[#This Row],[Mass (kg)]]/4/1500)^0.3333</f>
        <v>2.171211566296023</v>
      </c>
      <c r="N145" t="s">
        <v>490</v>
      </c>
      <c r="O145" t="s">
        <v>491</v>
      </c>
      <c r="P145">
        <v>-26.9</v>
      </c>
      <c r="Q145">
        <v>-17.7</v>
      </c>
      <c r="R145">
        <v>23.086143029999999</v>
      </c>
      <c r="S145">
        <v>19.821742319999998</v>
      </c>
      <c r="T145">
        <v>297.5231804</v>
      </c>
      <c r="U145">
        <v>-3.6175591819999999</v>
      </c>
      <c r="V145">
        <v>6.9424074659999997</v>
      </c>
      <c r="W145">
        <v>21.718338889999998</v>
      </c>
      <c r="Z145">
        <v>1</v>
      </c>
      <c r="AA145">
        <v>0.68831819999999999</v>
      </c>
      <c r="AB145">
        <v>1.7778700000000001E-2</v>
      </c>
      <c r="AC145">
        <v>5.0503869000000003</v>
      </c>
      <c r="AD145">
        <v>2.8693525000000002</v>
      </c>
      <c r="AE145">
        <v>0.60694950000000003</v>
      </c>
      <c r="AF145">
        <v>0.76011379999999995</v>
      </c>
      <c r="AG145">
        <v>5.4384200000000001E-2</v>
      </c>
      <c r="AH145">
        <v>4.8248072999999998</v>
      </c>
      <c r="AI145">
        <v>0.70441790000000004</v>
      </c>
      <c r="AJ145">
        <v>255.37501739999999</v>
      </c>
      <c r="AK145">
        <v>1.8958558000000001</v>
      </c>
      <c r="AL145">
        <v>95.699210300000004</v>
      </c>
      <c r="AM145">
        <v>1.8944000000000001E-3</v>
      </c>
      <c r="AN145">
        <v>20.359397999999999</v>
      </c>
      <c r="AO145">
        <v>1.3162123999999999</v>
      </c>
      <c r="AP145">
        <v>37.896440400000003</v>
      </c>
      <c r="AQ145">
        <v>0.86286010000000002</v>
      </c>
      <c r="AR145">
        <v>267.52990740000001</v>
      </c>
      <c r="AS145">
        <v>1.1102261</v>
      </c>
      <c r="AT145">
        <v>-15.7618045</v>
      </c>
      <c r="AU145">
        <v>1.0616918</v>
      </c>
      <c r="AV145" s="40">
        <f>(5.2/nov_2021_out_good[[#This Row],[a]]+2*COS(nov_2021_out_good[[#This Row],[incl]]*3.1415/180)*((nov_2021_out_good[[#This Row],[a]]/5.2*(1-nov_2021_out_good[[#This Row],[e]]^2)^0.5)))</f>
        <v>2.5268210032058547</v>
      </c>
      <c r="AW145" s="33"/>
      <c r="AX145" s="33"/>
      <c r="AY145" s="33"/>
      <c r="AZ145" s="33"/>
      <c r="BA145" s="33"/>
    </row>
    <row r="146" spans="1:53">
      <c r="A146" s="19">
        <v>40603.442986111113</v>
      </c>
      <c r="B146" t="s">
        <v>226</v>
      </c>
      <c r="C146" t="s">
        <v>227</v>
      </c>
      <c r="D146">
        <v>30.6</v>
      </c>
      <c r="E146">
        <v>11.9</v>
      </c>
      <c r="F146">
        <v>-6.7</v>
      </c>
      <c r="G146">
        <v>-1.1000000000000001</v>
      </c>
      <c r="H146">
        <v>-9.8000000000000007</v>
      </c>
      <c r="I146" s="37">
        <v>37000000000</v>
      </c>
      <c r="J146">
        <v>0.13</v>
      </c>
      <c r="L146" s="9">
        <f>nov_2021_out_good[[#This Row],[Calculated Total Impact Energy(kt)]]*4180000000000*2/(nov_2021_out_good[[#This Row],[Vel(km/s)]]*1000)^2</f>
        <v>7674.5992514652917</v>
      </c>
      <c r="M146" s="9">
        <f>2*(nov_2021_out_good[[#This Row],[Mass (kg)]]/4/1500)^0.3333</f>
        <v>2.1710071363924759</v>
      </c>
      <c r="N146" t="s">
        <v>492</v>
      </c>
      <c r="O146" t="s">
        <v>493</v>
      </c>
      <c r="P146">
        <v>53.5</v>
      </c>
      <c r="Q146">
        <v>103.9</v>
      </c>
      <c r="R146">
        <v>11.92224811</v>
      </c>
      <c r="S146">
        <v>50.673699550000002</v>
      </c>
      <c r="T146">
        <v>312.78842320000001</v>
      </c>
      <c r="U146">
        <v>-6.2647445289999997</v>
      </c>
      <c r="V146">
        <v>6.7680512730000002</v>
      </c>
      <c r="W146">
        <v>7.5555580830000002</v>
      </c>
      <c r="Z146">
        <v>1</v>
      </c>
      <c r="AA146">
        <v>0.86303600000000003</v>
      </c>
      <c r="AB146">
        <v>9.8948999999999999E-3</v>
      </c>
      <c r="AC146">
        <v>1.0686631</v>
      </c>
      <c r="AD146">
        <v>0.96584959999999997</v>
      </c>
      <c r="AE146">
        <v>2.6032799999999998E-2</v>
      </c>
      <c r="AF146">
        <v>0.1064488</v>
      </c>
      <c r="AG146">
        <v>1.9276100000000001E-2</v>
      </c>
      <c r="AH146">
        <v>7.2076840999999998</v>
      </c>
      <c r="AI146">
        <v>2.6971379999999998</v>
      </c>
      <c r="AJ146">
        <v>70.109127900000004</v>
      </c>
      <c r="AK146">
        <v>16.215108699999998</v>
      </c>
      <c r="AL146">
        <v>340.332314</v>
      </c>
      <c r="AM146">
        <v>1.1247E-3</v>
      </c>
      <c r="AN146">
        <v>4.6195674000000002</v>
      </c>
      <c r="AO146">
        <v>1.5592191</v>
      </c>
      <c r="AP146">
        <v>29.5338177</v>
      </c>
      <c r="AQ146">
        <v>0.4191183</v>
      </c>
      <c r="AR146">
        <v>305.1135357</v>
      </c>
      <c r="AS146">
        <v>4.4211827000000001</v>
      </c>
      <c r="AT146">
        <v>35.532987900000002</v>
      </c>
      <c r="AU146">
        <v>5.2752999999999997</v>
      </c>
      <c r="AV146" s="40">
        <f>(5.2/nov_2021_out_good[[#This Row],[a]]+2*COS(nov_2021_out_good[[#This Row],[incl]]*3.1415/180)*((nov_2021_out_good[[#This Row],[a]]/5.2*(1-nov_2021_out_good[[#This Row],[e]]^2)^0.5)))</f>
        <v>5.7503123059184009</v>
      </c>
      <c r="AW146" s="33"/>
      <c r="AX146" s="33"/>
      <c r="AY146" s="33"/>
      <c r="AZ146" s="33"/>
      <c r="BA146" s="33"/>
    </row>
    <row r="147" spans="1:53">
      <c r="A147" s="19">
        <v>41651.667222222219</v>
      </c>
      <c r="B147" t="s">
        <v>64</v>
      </c>
      <c r="C147" t="s">
        <v>65</v>
      </c>
      <c r="D147">
        <v>37</v>
      </c>
      <c r="E147">
        <v>16.2</v>
      </c>
      <c r="F147">
        <v>-5.2</v>
      </c>
      <c r="G147">
        <v>-15.1</v>
      </c>
      <c r="H147">
        <v>2.6</v>
      </c>
      <c r="I147" s="37">
        <v>78000000000</v>
      </c>
      <c r="J147">
        <v>0.24</v>
      </c>
      <c r="L147" s="9">
        <f>nov_2021_out_good[[#This Row],[Calculated Total Impact Energy(kt)]]*4180000000000*2/(nov_2021_out_good[[#This Row],[Vel(km/s)]]*1000)^2</f>
        <v>7645.1760402377686</v>
      </c>
      <c r="M147" s="9">
        <f>2*(nov_2021_out_good[[#This Row],[Mass (kg)]]/4/1500)^0.3333</f>
        <v>2.1682294271104583</v>
      </c>
      <c r="N147" t="s">
        <v>492</v>
      </c>
      <c r="O147" t="s">
        <v>493</v>
      </c>
      <c r="P147">
        <v>2.9</v>
      </c>
      <c r="Q147">
        <v>64.400000000000006</v>
      </c>
      <c r="R147">
        <v>16.180543870000001</v>
      </c>
      <c r="S147">
        <v>13.812200320000001</v>
      </c>
      <c r="T147">
        <v>151.6395397</v>
      </c>
      <c r="U147">
        <v>3.3993028889999999</v>
      </c>
      <c r="V147">
        <v>-1.8349656700000001</v>
      </c>
      <c r="W147">
        <v>15.712658619999999</v>
      </c>
      <c r="Z147">
        <v>1</v>
      </c>
      <c r="AA147">
        <v>0.95905149999999995</v>
      </c>
      <c r="AB147">
        <v>2.8348000000000002E-3</v>
      </c>
      <c r="AC147">
        <v>5.8348107000000002</v>
      </c>
      <c r="AD147">
        <v>3.3969311000000002</v>
      </c>
      <c r="AE147">
        <v>0.98628510000000003</v>
      </c>
      <c r="AF147">
        <v>0.71767119999999995</v>
      </c>
      <c r="AG147">
        <v>8.2502000000000006E-2</v>
      </c>
      <c r="AH147">
        <v>9.0484939000000004</v>
      </c>
      <c r="AI147">
        <v>0.67302379999999995</v>
      </c>
      <c r="AJ147">
        <v>19.846870200000001</v>
      </c>
      <c r="AK147">
        <v>0.89891679999999996</v>
      </c>
      <c r="AL147">
        <v>112.18816080000001</v>
      </c>
      <c r="AM147">
        <v>7.9869999999999995E-4</v>
      </c>
      <c r="AN147">
        <v>11.6649786</v>
      </c>
      <c r="AO147">
        <v>1.1191142999999999</v>
      </c>
      <c r="AP147">
        <v>39.279697400000003</v>
      </c>
      <c r="AQ147">
        <v>0.96518809999999999</v>
      </c>
      <c r="AR147">
        <v>62.102159399999998</v>
      </c>
      <c r="AS147">
        <v>1.1957268999999999</v>
      </c>
      <c r="AT147">
        <v>-11.2670572</v>
      </c>
      <c r="AU147">
        <v>1.1967192</v>
      </c>
      <c r="AV147" s="40">
        <f>(5.2/nov_2021_out_good[[#This Row],[a]]+2*COS(nov_2021_out_good[[#This Row],[incl]]*3.1415/180)*((nov_2021_out_good[[#This Row],[a]]/5.2*(1-nov_2021_out_good[[#This Row],[e]]^2)^0.5)))</f>
        <v>2.4293033917681912</v>
      </c>
      <c r="AW147" s="33"/>
      <c r="AX147" s="33"/>
      <c r="AY147" s="33"/>
      <c r="AZ147" s="33"/>
      <c r="BA147" s="33"/>
    </row>
    <row r="148" spans="1:53">
      <c r="A148" s="19">
        <v>43487.387511574074</v>
      </c>
      <c r="B148" t="s">
        <v>877</v>
      </c>
      <c r="C148" t="s">
        <v>878</v>
      </c>
      <c r="D148">
        <v>42.5</v>
      </c>
      <c r="E148">
        <v>11.6</v>
      </c>
      <c r="F148">
        <v>-8.6</v>
      </c>
      <c r="G148">
        <v>-5.9</v>
      </c>
      <c r="H148">
        <v>5</v>
      </c>
      <c r="I148" s="37">
        <v>36000000000</v>
      </c>
      <c r="J148">
        <v>0.12</v>
      </c>
      <c r="L148" s="9">
        <f>nov_2021_out_good[[#This Row],[Calculated Total Impact Energy(kt)]]*4180000000000*2/(nov_2021_out_good[[#This Row],[Vel(km/s)]]*1000)^2</f>
        <v>7455.4102259215224</v>
      </c>
      <c r="M148" s="9">
        <f>2*(nov_2021_out_good[[#This Row],[Mass (kg)]]/4/1500)^0.3333</f>
        <v>2.1501410457992174</v>
      </c>
      <c r="N148" t="s">
        <v>492</v>
      </c>
      <c r="O148" t="s">
        <v>493</v>
      </c>
      <c r="P148">
        <v>18</v>
      </c>
      <c r="Q148">
        <v>6.5</v>
      </c>
      <c r="R148">
        <v>11.565898150000001</v>
      </c>
      <c r="S148">
        <v>51.394253650000003</v>
      </c>
      <c r="T148">
        <v>147.25710710000001</v>
      </c>
      <c r="U148">
        <v>7.6021377719999998</v>
      </c>
      <c r="V148">
        <v>-4.8885263099999996</v>
      </c>
      <c r="W148">
        <v>7.2166343819999996</v>
      </c>
      <c r="Z148">
        <v>1</v>
      </c>
      <c r="AA148">
        <v>0.94075160000000002</v>
      </c>
      <c r="AB148">
        <v>7.5321600000000002E-2</v>
      </c>
      <c r="AC148">
        <v>1.0917756999999999</v>
      </c>
      <c r="AD148">
        <v>1.0162637000000001</v>
      </c>
      <c r="AE148">
        <v>9.4899000000000008E-3</v>
      </c>
      <c r="AF148">
        <v>7.4303599999999997E-2</v>
      </c>
      <c r="AG148">
        <v>8.1895700000000002E-2</v>
      </c>
      <c r="AH148">
        <v>2.5540159999999998</v>
      </c>
      <c r="AI148">
        <v>2.2308634000000001</v>
      </c>
      <c r="AJ148">
        <v>291.23758409999999</v>
      </c>
      <c r="AK148">
        <v>27.9474366</v>
      </c>
      <c r="AL148">
        <v>121.8360064</v>
      </c>
      <c r="AM148">
        <v>3.9961099999999999E-2</v>
      </c>
      <c r="AN148">
        <v>2.3275017</v>
      </c>
      <c r="AO148">
        <v>2.8296397</v>
      </c>
      <c r="AP148">
        <v>30.495437200000001</v>
      </c>
      <c r="AQ148">
        <v>0.1336512</v>
      </c>
      <c r="AR148">
        <v>322.45376690000001</v>
      </c>
      <c r="AS148">
        <v>21.109560599999998</v>
      </c>
      <c r="AT148">
        <v>-52.639978300000003</v>
      </c>
      <c r="AU148">
        <v>10.1355276</v>
      </c>
      <c r="AV148" s="40">
        <f>(5.2/nov_2021_out_good[[#This Row],[a]]+2*COS(nov_2021_out_good[[#This Row],[incl]]*3.1415/180)*((nov_2021_out_good[[#This Row],[a]]/5.2*(1-nov_2021_out_good[[#This Row],[e]]^2)^0.5)))</f>
        <v>5.5061851733856146</v>
      </c>
      <c r="AW148" s="33"/>
      <c r="AX148" s="33"/>
      <c r="AY148" s="33"/>
      <c r="AZ148" s="33"/>
      <c r="BA148" s="33"/>
    </row>
    <row r="149" spans="1:53">
      <c r="A149" s="19">
        <v>44468.45207175926</v>
      </c>
      <c r="B149" t="s">
        <v>709</v>
      </c>
      <c r="C149" t="s">
        <v>710</v>
      </c>
      <c r="D149">
        <v>28</v>
      </c>
      <c r="E149">
        <v>21.2</v>
      </c>
      <c r="F149">
        <v>-3.5</v>
      </c>
      <c r="G149">
        <v>-9</v>
      </c>
      <c r="H149">
        <v>-18.899999999999999</v>
      </c>
      <c r="I149" s="37">
        <v>137000000000</v>
      </c>
      <c r="J149">
        <v>0.4</v>
      </c>
      <c r="L149" s="9">
        <f>nov_2021_out_good[[#This Row],[Calculated Total Impact Energy(kt)]]*4180000000000*2/(nov_2021_out_good[[#This Row],[Vel(km/s)]]*1000)^2</f>
        <v>7440.3702385190463</v>
      </c>
      <c r="M149" s="9">
        <f>2*(nov_2021_out_good[[#This Row],[Mass (kg)]]/4/1500)^0.3333</f>
        <v>2.1486943724772969</v>
      </c>
      <c r="N149" t="s">
        <v>492</v>
      </c>
      <c r="O149" t="s">
        <v>491</v>
      </c>
      <c r="P149">
        <v>53.9</v>
      </c>
      <c r="Q149">
        <v>-148</v>
      </c>
      <c r="R149">
        <v>21.224042969999999</v>
      </c>
      <c r="S149">
        <v>59.687428769999997</v>
      </c>
      <c r="T149">
        <v>341.61888490000001</v>
      </c>
      <c r="U149">
        <v>-17.387585789999999</v>
      </c>
      <c r="V149">
        <v>5.7777154399999997</v>
      </c>
      <c r="W149">
        <v>10.71213633</v>
      </c>
      <c r="Z149">
        <v>1</v>
      </c>
      <c r="AA149">
        <v>0.96960900000000005</v>
      </c>
      <c r="AB149">
        <v>4.529E-3</v>
      </c>
      <c r="AC149">
        <v>2.4627089999999998</v>
      </c>
      <c r="AD149">
        <v>1.716159</v>
      </c>
      <c r="AE149">
        <v>0.15445529999999999</v>
      </c>
      <c r="AF149">
        <v>0.43501210000000001</v>
      </c>
      <c r="AG149">
        <v>5.0147700000000003E-2</v>
      </c>
      <c r="AH149">
        <v>29.556439600000001</v>
      </c>
      <c r="AI149">
        <v>1.8358403000000001</v>
      </c>
      <c r="AJ149">
        <v>153.4218836</v>
      </c>
      <c r="AK149">
        <v>2.4148838000000001</v>
      </c>
      <c r="AL149">
        <v>186.21841319999999</v>
      </c>
      <c r="AM149">
        <v>7.2999999999999999E-5</v>
      </c>
      <c r="AN149">
        <v>18.138704600000001</v>
      </c>
      <c r="AO149">
        <v>1.2462131999999999</v>
      </c>
      <c r="AP149">
        <v>35.416339999999998</v>
      </c>
      <c r="AQ149">
        <v>0.65680989999999995</v>
      </c>
      <c r="AR149">
        <v>236.98799020000001</v>
      </c>
      <c r="AS149">
        <v>2.0183656000000001</v>
      </c>
      <c r="AT149">
        <v>57.6999146</v>
      </c>
      <c r="AU149">
        <v>1.2362636</v>
      </c>
      <c r="AV149" s="40">
        <f>(5.2/nov_2021_out_good[[#This Row],[a]]+2*COS(nov_2021_out_good[[#This Row],[incl]]*3.1415/180)*((nov_2021_out_good[[#This Row],[a]]/5.2*(1-nov_2021_out_good[[#This Row],[e]]^2)^0.5)))</f>
        <v>3.5470213125040457</v>
      </c>
      <c r="AW149" s="33"/>
      <c r="AX149" s="33"/>
      <c r="AY149" s="33"/>
      <c r="AZ149" s="33"/>
      <c r="BA149" s="33"/>
    </row>
    <row r="150" spans="1:53">
      <c r="A150" s="19">
        <v>42909.848553240743</v>
      </c>
      <c r="B150" t="s">
        <v>570</v>
      </c>
      <c r="C150" t="s">
        <v>571</v>
      </c>
      <c r="D150">
        <v>35.1</v>
      </c>
      <c r="E150">
        <v>24.3</v>
      </c>
      <c r="F150">
        <v>17.7</v>
      </c>
      <c r="G150">
        <v>13.1</v>
      </c>
      <c r="H150">
        <v>-10.3</v>
      </c>
      <c r="I150" s="37">
        <v>184000000000</v>
      </c>
      <c r="J150">
        <v>0.52</v>
      </c>
      <c r="L150" s="9">
        <f>nov_2021_out_good[[#This Row],[Calculated Total Impact Energy(kt)]]*4180000000000*2/(nov_2021_out_good[[#This Row],[Vel(km/s)]]*1000)^2</f>
        <v>7362.0213720808142</v>
      </c>
      <c r="M150" s="9">
        <f>2*(nov_2021_out_good[[#This Row],[Mass (kg)]]/4/1500)^0.3333</f>
        <v>2.1411264112987052</v>
      </c>
      <c r="N150" t="s">
        <v>492</v>
      </c>
      <c r="O150" t="s">
        <v>493</v>
      </c>
      <c r="P150">
        <v>57</v>
      </c>
      <c r="Q150">
        <v>143.69999999999999</v>
      </c>
      <c r="R150">
        <v>24.310285889999999</v>
      </c>
      <c r="S150">
        <v>59.922344670000001</v>
      </c>
      <c r="T150">
        <v>89.590347890000004</v>
      </c>
      <c r="U150">
        <v>-0.150407396</v>
      </c>
      <c r="V150">
        <v>-21.03629376</v>
      </c>
      <c r="W150">
        <v>12.18366621</v>
      </c>
      <c r="Z150">
        <v>1</v>
      </c>
      <c r="AA150">
        <v>0.39609800000000001</v>
      </c>
      <c r="AB150">
        <v>2.61534E-2</v>
      </c>
      <c r="AC150">
        <v>1.9689258000000001</v>
      </c>
      <c r="AD150">
        <v>1.1825118999999999</v>
      </c>
      <c r="AE150">
        <v>6.2964599999999996E-2</v>
      </c>
      <c r="AF150">
        <v>0.66503679999999998</v>
      </c>
      <c r="AG150">
        <v>3.4015200000000002E-2</v>
      </c>
      <c r="AH150">
        <v>0.63260649999999996</v>
      </c>
      <c r="AI150">
        <v>1.0121211000000001</v>
      </c>
      <c r="AJ150">
        <v>238.3338067</v>
      </c>
      <c r="AK150">
        <v>2.1370798999999998</v>
      </c>
      <c r="AL150">
        <v>272.1021872</v>
      </c>
      <c r="AM150">
        <v>0.3301943</v>
      </c>
      <c r="AN150">
        <v>21.347530200000001</v>
      </c>
      <c r="AO150">
        <v>1.3716520000000001</v>
      </c>
      <c r="AP150">
        <v>31.549282099999999</v>
      </c>
      <c r="AQ150">
        <v>0.63307020000000003</v>
      </c>
      <c r="AR150">
        <v>76.301065899999998</v>
      </c>
      <c r="AS150">
        <v>1.1835899000000001</v>
      </c>
      <c r="AT150">
        <v>22.130838799999999</v>
      </c>
      <c r="AU150">
        <v>1.1359440000000001</v>
      </c>
      <c r="AV150" s="40">
        <f>(5.2/nov_2021_out_good[[#This Row],[a]]+2*COS(nov_2021_out_good[[#This Row],[incl]]*3.1415/180)*((nov_2021_out_good[[#This Row],[a]]/5.2*(1-nov_2021_out_good[[#This Row],[e]]^2)^0.5)))</f>
        <v>4.7370566656897637</v>
      </c>
      <c r="AW150" s="33"/>
      <c r="AX150" s="33"/>
      <c r="AY150" s="33"/>
      <c r="AZ150" s="33"/>
      <c r="BA150" s="33"/>
    </row>
    <row r="151" spans="1:53">
      <c r="A151" s="19">
        <v>43916.977731481478</v>
      </c>
      <c r="B151" t="s">
        <v>793</v>
      </c>
      <c r="C151" t="s">
        <v>794</v>
      </c>
      <c r="D151">
        <v>26.5</v>
      </c>
      <c r="E151">
        <v>20.7</v>
      </c>
      <c r="F151">
        <v>-10</v>
      </c>
      <c r="G151">
        <v>3.2</v>
      </c>
      <c r="H151">
        <v>17.8</v>
      </c>
      <c r="I151" s="37">
        <v>124000000000</v>
      </c>
      <c r="J151">
        <v>0.37</v>
      </c>
      <c r="L151" s="9">
        <f>nov_2021_out_good[[#This Row],[Calculated Total Impact Energy(kt)]]*4180000000000*2/(nov_2021_out_good[[#This Row],[Vel(km/s)]]*1000)^2</f>
        <v>7218.8382459333943</v>
      </c>
      <c r="M151" s="9">
        <f>2*(nov_2021_out_good[[#This Row],[Mass (kg)]]/4/1500)^0.3333</f>
        <v>2.1271559875157315</v>
      </c>
      <c r="N151" t="s">
        <v>490</v>
      </c>
      <c r="O151" t="s">
        <v>493</v>
      </c>
      <c r="P151">
        <v>-38.299999999999997</v>
      </c>
      <c r="Q151">
        <v>23.5</v>
      </c>
      <c r="R151">
        <v>20.665913960000001</v>
      </c>
      <c r="S151">
        <v>33.527353560000002</v>
      </c>
      <c r="T151">
        <v>217.331705</v>
      </c>
      <c r="U151">
        <v>9.0761095439999995</v>
      </c>
      <c r="V151">
        <v>6.9220829269999999</v>
      </c>
      <c r="W151">
        <v>17.227565219999999</v>
      </c>
      <c r="Z151">
        <v>1</v>
      </c>
      <c r="AA151">
        <v>0.89029080000000005</v>
      </c>
      <c r="AB151">
        <v>1.0943E-2</v>
      </c>
      <c r="AC151">
        <v>1.7910809999999999</v>
      </c>
      <c r="AD151">
        <v>1.3406859</v>
      </c>
      <c r="AE151">
        <v>7.8646400000000005E-2</v>
      </c>
      <c r="AF151">
        <v>0.33594380000000001</v>
      </c>
      <c r="AG151">
        <v>4.0247600000000001E-2</v>
      </c>
      <c r="AH151">
        <v>28.5337402</v>
      </c>
      <c r="AI151">
        <v>1.7673045999999999</v>
      </c>
      <c r="AJ151">
        <v>55.1617824</v>
      </c>
      <c r="AK151">
        <v>3.5024236000000002</v>
      </c>
      <c r="AL151">
        <v>186.4900859</v>
      </c>
      <c r="AM151">
        <v>7.3200000000000004E-5</v>
      </c>
      <c r="AN151">
        <v>17.540263100000001</v>
      </c>
      <c r="AO151">
        <v>1.2248737000000001</v>
      </c>
      <c r="AP151">
        <v>33.411760899999997</v>
      </c>
      <c r="AQ151">
        <v>0.58087290000000003</v>
      </c>
      <c r="AR151">
        <v>151.74888129999999</v>
      </c>
      <c r="AS151">
        <v>2.2445162000000001</v>
      </c>
      <c r="AT151">
        <v>-59.5611946</v>
      </c>
      <c r="AU151">
        <v>1.0734914</v>
      </c>
      <c r="AV151" s="40">
        <f>(5.2/nov_2021_out_good[[#This Row],[a]]+2*COS(nov_2021_out_good[[#This Row],[incl]]*3.1415/180)*((nov_2021_out_good[[#This Row],[a]]/5.2*(1-nov_2021_out_good[[#This Row],[e]]^2)^0.5)))</f>
        <v>4.3053024318099435</v>
      </c>
      <c r="AW151" s="33"/>
      <c r="AX151" s="33"/>
      <c r="AY151" s="33"/>
      <c r="AZ151" s="33"/>
      <c r="BA151" s="33"/>
    </row>
    <row r="152" spans="1:53">
      <c r="A152" s="38">
        <v>42287.415173611109</v>
      </c>
      <c r="B152" s="9" t="s">
        <v>487</v>
      </c>
      <c r="C152" s="9" t="s">
        <v>488</v>
      </c>
      <c r="D152" s="9">
        <v>51.8</v>
      </c>
      <c r="E152" s="9">
        <v>11.8</v>
      </c>
      <c r="F152" s="9">
        <v>-1.3</v>
      </c>
      <c r="G152" s="9">
        <v>-5.0999999999999996</v>
      </c>
      <c r="H152" s="9">
        <v>10.6</v>
      </c>
      <c r="I152" s="39">
        <v>36000000000</v>
      </c>
      <c r="J152" s="9">
        <v>0.12</v>
      </c>
      <c r="K152" s="9"/>
      <c r="L152" s="9">
        <f>nov_2021_out_good[[#This Row],[Calculated Total Impact Energy(kt)]]*4180000000000*2/(nov_2021_out_good[[#This Row],[Vel(km/s)]]*1000)^2</f>
        <v>7204.826199367998</v>
      </c>
      <c r="M152" s="9">
        <f>2*(nov_2021_out_good[[#This Row],[Mass (kg)]]/4/1500)^0.3333</f>
        <v>2.1257789361696289</v>
      </c>
      <c r="N152" s="9" t="s">
        <v>490</v>
      </c>
      <c r="O152" s="9" t="s">
        <v>491</v>
      </c>
      <c r="P152" s="9">
        <v>-51</v>
      </c>
      <c r="Q152" s="9">
        <v>-21.1</v>
      </c>
      <c r="R152" s="9">
        <v>11.83469476</v>
      </c>
      <c r="S152" s="9">
        <v>48.476182610000002</v>
      </c>
      <c r="T152" s="9">
        <v>143.8556303</v>
      </c>
      <c r="U152" s="9">
        <v>7.1550700860000003</v>
      </c>
      <c r="V152" s="9">
        <v>-5.2260588779999999</v>
      </c>
      <c r="W152" s="9">
        <v>7.845589886</v>
      </c>
      <c r="X152" s="9"/>
      <c r="Y152" s="9"/>
      <c r="Z152" s="9">
        <v>1</v>
      </c>
      <c r="AA152" s="9">
        <v>0.99861789999999995</v>
      </c>
      <c r="AB152" s="9">
        <v>5.0849999999999995E-4</v>
      </c>
      <c r="AC152" s="9">
        <v>1.6108210000000001</v>
      </c>
      <c r="AD152" s="9">
        <v>1.3047195</v>
      </c>
      <c r="AE152" s="9">
        <v>0.20153989999999999</v>
      </c>
      <c r="AF152" s="9">
        <v>0.23461099999999999</v>
      </c>
      <c r="AG152" s="9">
        <v>0.1186161</v>
      </c>
      <c r="AH152" s="9">
        <v>2.2996139000000002</v>
      </c>
      <c r="AI152" s="9">
        <v>1.8542254</v>
      </c>
      <c r="AJ152" s="9">
        <v>358.30049839999998</v>
      </c>
      <c r="AK152" s="9">
        <v>4.8815252999999998</v>
      </c>
      <c r="AL152" s="9">
        <v>16.583808900000001</v>
      </c>
      <c r="AM152" s="9">
        <v>1.50352E-2</v>
      </c>
      <c r="AN152" s="9">
        <v>3.5826954999999998</v>
      </c>
      <c r="AO152" s="9">
        <v>1.9337667999999999</v>
      </c>
      <c r="AP152" s="9">
        <v>33.115379099999998</v>
      </c>
      <c r="AQ152" s="9">
        <v>1.5858515</v>
      </c>
      <c r="AR152" s="9">
        <v>276.38959169999998</v>
      </c>
      <c r="AS152" s="9">
        <v>6.3997105000000003</v>
      </c>
      <c r="AT152" s="9">
        <v>-45.118102399999998</v>
      </c>
      <c r="AU152" s="9">
        <v>7.4841297000000004</v>
      </c>
      <c r="AV152" s="40">
        <f>(5.2/nov_2021_out_good[[#This Row],[a]]+2*COS(nov_2021_out_good[[#This Row],[incl]]*3.1415/180)*((nov_2021_out_good[[#This Row],[a]]/5.2*(1-nov_2021_out_good[[#This Row],[e]]^2)^0.5)))</f>
        <v>4.4729473606936647</v>
      </c>
      <c r="AW152" s="33"/>
      <c r="AX152" s="33"/>
      <c r="AY152" s="33"/>
      <c r="AZ152" s="33"/>
      <c r="BA152" s="33"/>
    </row>
    <row r="153" spans="1:53">
      <c r="A153" s="19">
        <v>44595.826851851853</v>
      </c>
      <c r="B153" t="s">
        <v>1717</v>
      </c>
      <c r="C153" t="s">
        <v>1718</v>
      </c>
      <c r="D153">
        <v>36</v>
      </c>
      <c r="E153">
        <v>22.8</v>
      </c>
      <c r="F153">
        <v>17.600000000000001</v>
      </c>
      <c r="G153">
        <v>9.6999999999999993</v>
      </c>
      <c r="H153">
        <v>-10.8</v>
      </c>
      <c r="I153" s="37">
        <v>152000000000</v>
      </c>
      <c r="J153">
        <v>0.44</v>
      </c>
      <c r="L153" s="9">
        <f>nov_2021_out_good[[#This Row],[Calculated Total Impact Energy(kt)]]*4180000000000*2/(nov_2021_out_good[[#This Row],[Vel(km/s)]]*1000)^2</f>
        <v>7076.0233918128652</v>
      </c>
      <c r="M153" s="9">
        <f>2*(nov_2021_out_good[[#This Row],[Mass (kg)]]/4/1500)^0.3333</f>
        <v>2.113036233595766</v>
      </c>
      <c r="N153" t="s">
        <v>490</v>
      </c>
      <c r="O153" t="s">
        <v>493</v>
      </c>
      <c r="P153">
        <v>-13.3</v>
      </c>
      <c r="Q153">
        <v>142.19999999999999</v>
      </c>
      <c r="R153">
        <v>22.814249929999999</v>
      </c>
      <c r="S153">
        <v>76.661176060000003</v>
      </c>
      <c r="T153">
        <v>56.222381560000002</v>
      </c>
      <c r="U153">
        <v>-12.34187966</v>
      </c>
      <c r="V153">
        <v>-18.451667759999999</v>
      </c>
      <c r="W153">
        <v>5.2634554309999997</v>
      </c>
      <c r="Z153">
        <v>1</v>
      </c>
      <c r="AA153">
        <v>0.73495909999999998</v>
      </c>
      <c r="AB153">
        <v>1.8303699999999999E-2</v>
      </c>
      <c r="AC153">
        <v>1.6308723000000001</v>
      </c>
      <c r="AD153">
        <v>1.1829156999999999</v>
      </c>
      <c r="AE153">
        <v>4.7753200000000003E-2</v>
      </c>
      <c r="AF153">
        <v>0.37868849999999998</v>
      </c>
      <c r="AG153">
        <v>2.6713400000000002E-2</v>
      </c>
      <c r="AH153">
        <v>30.856976599999999</v>
      </c>
      <c r="AI153">
        <v>2.2090969</v>
      </c>
      <c r="AJ153">
        <v>94.238919800000005</v>
      </c>
      <c r="AK153">
        <v>3.7696926999999998</v>
      </c>
      <c r="AL153">
        <v>314.65461620000002</v>
      </c>
      <c r="AM153">
        <v>2.7760000000000003E-4</v>
      </c>
      <c r="AN153">
        <v>19.483333999999999</v>
      </c>
      <c r="AO153">
        <v>1.3142933999999999</v>
      </c>
      <c r="AP153">
        <v>32.404049800000003</v>
      </c>
      <c r="AQ153">
        <v>0.46714460000000002</v>
      </c>
      <c r="AR153">
        <v>286.5504244</v>
      </c>
      <c r="AS153">
        <v>1.5457463</v>
      </c>
      <c r="AT153">
        <v>31.137505600000001</v>
      </c>
      <c r="AU153">
        <v>1.0803887999999999</v>
      </c>
      <c r="AV153" s="40">
        <f>(5.2/nov_2021_out_good[[#This Row],[a]]+2*COS(nov_2021_out_good[[#This Row],[incl]]*3.1415/180)*((nov_2021_out_good[[#This Row],[a]]/5.2*(1-nov_2021_out_good[[#This Row],[e]]^2)^0.5)))</f>
        <v>4.7574003231894544</v>
      </c>
      <c r="AW153" s="40"/>
      <c r="AX153" s="40"/>
      <c r="AY153" s="40"/>
      <c r="AZ153" s="40"/>
      <c r="BA153" s="40"/>
    </row>
    <row r="154" spans="1:53">
      <c r="A154" s="19">
        <v>42879.29378472222</v>
      </c>
      <c r="B154" t="s">
        <v>574</v>
      </c>
      <c r="C154" t="s">
        <v>575</v>
      </c>
      <c r="D154">
        <v>46</v>
      </c>
      <c r="E154">
        <v>18.399999999999999</v>
      </c>
      <c r="F154">
        <v>-6.5</v>
      </c>
      <c r="G154">
        <v>-16.5</v>
      </c>
      <c r="H154">
        <v>-5</v>
      </c>
      <c r="I154" s="37">
        <v>90000000000</v>
      </c>
      <c r="J154">
        <v>0.28000000000000003</v>
      </c>
      <c r="L154" s="9">
        <f>nov_2021_out_good[[#This Row],[Calculated Total Impact Energy(kt)]]*4180000000000*2/(nov_2021_out_good[[#This Row],[Vel(km/s)]]*1000)^2</f>
        <v>6913.9886578449905</v>
      </c>
      <c r="M154" s="9">
        <f>2*(nov_2021_out_good[[#This Row],[Mass (kg)]]/4/1500)^0.3333</f>
        <v>2.0967842570634185</v>
      </c>
      <c r="N154" t="s">
        <v>490</v>
      </c>
      <c r="O154" t="s">
        <v>493</v>
      </c>
      <c r="P154">
        <v>-9.1</v>
      </c>
      <c r="Q154">
        <v>101.8</v>
      </c>
      <c r="R154">
        <v>18.42552577</v>
      </c>
      <c r="S154">
        <v>41.289129770000002</v>
      </c>
      <c r="T154">
        <v>306.78953849999999</v>
      </c>
      <c r="U154">
        <v>-7.2813017579999997</v>
      </c>
      <c r="V154">
        <v>9.7368228820000002</v>
      </c>
      <c r="W154">
        <v>13.844743579999999</v>
      </c>
      <c r="X154" t="s">
        <v>391</v>
      </c>
      <c r="Z154">
        <v>1</v>
      </c>
      <c r="AA154">
        <v>0.55351229999999996</v>
      </c>
      <c r="AB154">
        <v>2.0251600000000002E-2</v>
      </c>
      <c r="AC154">
        <v>1.6399451</v>
      </c>
      <c r="AD154">
        <v>1.0967286999999999</v>
      </c>
      <c r="AE154">
        <v>4.5541999999999999E-2</v>
      </c>
      <c r="AF154">
        <v>0.49530610000000003</v>
      </c>
      <c r="AG154">
        <v>3.3235199999999999E-2</v>
      </c>
      <c r="AH154">
        <v>0.2344919</v>
      </c>
      <c r="AI154">
        <v>0.66530670000000003</v>
      </c>
      <c r="AJ154">
        <v>248.87101949999999</v>
      </c>
      <c r="AK154">
        <v>2.5108779000000001</v>
      </c>
      <c r="AL154">
        <v>242.55219289999999</v>
      </c>
      <c r="AM154">
        <v>1.5075103999999999</v>
      </c>
      <c r="AN154">
        <v>14.9874244</v>
      </c>
      <c r="AO154">
        <v>1.1479412</v>
      </c>
      <c r="AP154">
        <v>30.709520600000001</v>
      </c>
      <c r="AQ154">
        <v>0.54688599999999998</v>
      </c>
      <c r="AR154">
        <v>50.547711399999997</v>
      </c>
      <c r="AS154">
        <v>1.2708797999999999</v>
      </c>
      <c r="AT154">
        <v>18.075863699999999</v>
      </c>
      <c r="AU154">
        <v>1.1296402000000001</v>
      </c>
      <c r="AV154" s="40">
        <f>(5.2/nov_2021_out_good[[#This Row],[a]]+2*COS(nov_2021_out_good[[#This Row],[incl]]*3.1415/180)*((nov_2021_out_good[[#This Row],[a]]/5.2*(1-nov_2021_out_good[[#This Row],[e]]^2)^0.5)))</f>
        <v>5.1078118148015479</v>
      </c>
      <c r="AW154" s="33"/>
      <c r="AX154" s="33"/>
      <c r="AY154" s="33"/>
      <c r="AZ154" s="33"/>
      <c r="BA154" s="33"/>
    </row>
    <row r="155" spans="1:53">
      <c r="A155" s="19">
        <v>43978.729375000003</v>
      </c>
      <c r="B155" t="s">
        <v>778</v>
      </c>
      <c r="C155" t="s">
        <v>779</v>
      </c>
      <c r="D155">
        <v>29.3</v>
      </c>
      <c r="E155">
        <v>14.9</v>
      </c>
      <c r="F155">
        <v>-6</v>
      </c>
      <c r="G155">
        <v>-7.3</v>
      </c>
      <c r="H155">
        <v>-11.5</v>
      </c>
      <c r="I155" s="37">
        <v>57000000000</v>
      </c>
      <c r="J155">
        <v>0.18</v>
      </c>
      <c r="L155" s="9">
        <f>nov_2021_out_good[[#This Row],[Calculated Total Impact Energy(kt)]]*4180000000000*2/(nov_2021_out_good[[#This Row],[Vel(km/s)]]*1000)^2</f>
        <v>6778.0730597720822</v>
      </c>
      <c r="M155" s="9">
        <f>2*(nov_2021_out_good[[#This Row],[Mass (kg)]]/4/1500)^0.3333</f>
        <v>2.0829550384865638</v>
      </c>
      <c r="N155" t="s">
        <v>492</v>
      </c>
      <c r="O155" t="s">
        <v>493</v>
      </c>
      <c r="P155">
        <v>40.799999999999997</v>
      </c>
      <c r="Q155">
        <v>41.7</v>
      </c>
      <c r="R155">
        <v>14.884219829999999</v>
      </c>
      <c r="S155">
        <v>11.572447970000001</v>
      </c>
      <c r="T155">
        <v>29.252506629999999</v>
      </c>
      <c r="U155">
        <v>-2.6051014010000002</v>
      </c>
      <c r="V155">
        <v>-1.459076603</v>
      </c>
      <c r="W155">
        <v>14.581650870000001</v>
      </c>
      <c r="Z155">
        <v>1</v>
      </c>
      <c r="AA155">
        <v>1.0128896999999999</v>
      </c>
      <c r="AB155">
        <v>3.411E-4</v>
      </c>
      <c r="AC155">
        <v>2.8882976999999999</v>
      </c>
      <c r="AD155">
        <v>1.9505937</v>
      </c>
      <c r="AE155">
        <v>0.27541949999999998</v>
      </c>
      <c r="AF155">
        <v>0.48072749999999997</v>
      </c>
      <c r="AG155">
        <v>7.3376800000000006E-2</v>
      </c>
      <c r="AH155">
        <v>12.677713799999999</v>
      </c>
      <c r="AI155">
        <v>1.1390169999999999</v>
      </c>
      <c r="AJ155">
        <v>183.1479645</v>
      </c>
      <c r="AK155">
        <v>1.0362274</v>
      </c>
      <c r="AL155">
        <v>66.612007899999995</v>
      </c>
      <c r="AM155">
        <v>1.049E-3</v>
      </c>
      <c r="AN155">
        <v>9.7995456000000001</v>
      </c>
      <c r="AO155">
        <v>1.1280768000000001</v>
      </c>
      <c r="AP155">
        <v>36.000191200000003</v>
      </c>
      <c r="AQ155">
        <v>0.89188990000000001</v>
      </c>
      <c r="AR155">
        <v>198.11369669999999</v>
      </c>
      <c r="AS155">
        <v>2.0243720000000001</v>
      </c>
      <c r="AT155">
        <v>52.874428899999998</v>
      </c>
      <c r="AU155">
        <v>1.2461966</v>
      </c>
      <c r="AV155" s="40">
        <f>(5.2/nov_2021_out_good[[#This Row],[a]]+2*COS(nov_2021_out_good[[#This Row],[incl]]*3.1415/180)*((nov_2021_out_good[[#This Row],[a]]/5.2*(1-nov_2021_out_good[[#This Row],[e]]^2)^0.5)))</f>
        <v>3.3076702585987827</v>
      </c>
      <c r="AW155" s="33"/>
      <c r="AX155" s="33"/>
      <c r="AY155" s="33"/>
      <c r="AZ155" s="33"/>
      <c r="BA155" s="33"/>
    </row>
    <row r="156" spans="1:53">
      <c r="A156" s="19">
        <v>41969.736296296294</v>
      </c>
      <c r="B156" t="s">
        <v>38</v>
      </c>
      <c r="C156" t="s">
        <v>39</v>
      </c>
      <c r="D156">
        <v>37</v>
      </c>
      <c r="E156">
        <v>19.899999999999999</v>
      </c>
      <c r="F156">
        <v>-7</v>
      </c>
      <c r="G156">
        <v>16.100000000000001</v>
      </c>
      <c r="H156">
        <v>9.4</v>
      </c>
      <c r="I156" s="37">
        <v>105000000000</v>
      </c>
      <c r="J156">
        <v>0.32</v>
      </c>
      <c r="L156" s="9">
        <f>nov_2021_out_good[[#This Row],[Calculated Total Impact Energy(kt)]]*4180000000000*2/(nov_2021_out_good[[#This Row],[Vel(km/s)]]*1000)^2</f>
        <v>6755.3849650261354</v>
      </c>
      <c r="M156" s="9">
        <f>2*(nov_2021_out_good[[#This Row],[Mass (kg)]]/4/1500)^0.3333</f>
        <v>2.0806285965650977</v>
      </c>
      <c r="N156" t="s">
        <v>490</v>
      </c>
      <c r="O156" t="s">
        <v>491</v>
      </c>
      <c r="P156">
        <v>-68.2</v>
      </c>
      <c r="Q156">
        <v>-24</v>
      </c>
      <c r="R156">
        <v>19.91406538</v>
      </c>
      <c r="S156">
        <v>47.184134829999998</v>
      </c>
      <c r="T156">
        <v>305.71227320000003</v>
      </c>
      <c r="U156">
        <v>-8.5267926670000005</v>
      </c>
      <c r="V156">
        <v>11.86092537</v>
      </c>
      <c r="W156">
        <v>13.53448397</v>
      </c>
      <c r="Z156">
        <v>1</v>
      </c>
      <c r="AA156">
        <v>0.7971897</v>
      </c>
      <c r="AB156">
        <v>1.14108E-2</v>
      </c>
      <c r="AC156">
        <v>4.9855663999999997</v>
      </c>
      <c r="AD156">
        <v>2.891378</v>
      </c>
      <c r="AE156">
        <v>0.63819420000000004</v>
      </c>
      <c r="AF156">
        <v>0.72428729999999997</v>
      </c>
      <c r="AG156">
        <v>6.3304700000000005E-2</v>
      </c>
      <c r="AH156">
        <v>0.17755499999999999</v>
      </c>
      <c r="AI156">
        <v>0.57435729999999996</v>
      </c>
      <c r="AJ156">
        <v>302.2724561</v>
      </c>
      <c r="AK156">
        <v>2.4462366000000002</v>
      </c>
      <c r="AL156">
        <v>64.749016400000002</v>
      </c>
      <c r="AM156">
        <v>1.8769682999999999</v>
      </c>
      <c r="AN156">
        <v>16.6163457</v>
      </c>
      <c r="AO156">
        <v>1.1995543</v>
      </c>
      <c r="AP156">
        <v>38.612769700000001</v>
      </c>
      <c r="AQ156">
        <v>0.87693239999999995</v>
      </c>
      <c r="AR156">
        <v>261.7194025</v>
      </c>
      <c r="AS156">
        <v>1.1847255999999999</v>
      </c>
      <c r="AT156">
        <v>-23.599176400000001</v>
      </c>
      <c r="AU156">
        <v>1.2194989000000001</v>
      </c>
      <c r="AV156" s="40">
        <f>(5.2/nov_2021_out_good[[#This Row],[a]]+2*COS(nov_2021_out_good[[#This Row],[incl]]*3.1415/180)*((nov_2021_out_good[[#This Row],[a]]/5.2*(1-nov_2021_out_good[[#This Row],[e]]^2)^0.5)))</f>
        <v>2.565216060712797</v>
      </c>
      <c r="AW156" s="33"/>
      <c r="AX156" s="33"/>
      <c r="AY156" s="33"/>
      <c r="AZ156" s="33"/>
      <c r="BA156" s="33"/>
    </row>
    <row r="157" spans="1:53">
      <c r="A157" s="19">
        <v>44672.927407407406</v>
      </c>
      <c r="B157" t="s">
        <v>1679</v>
      </c>
      <c r="C157" t="s">
        <v>1680</v>
      </c>
      <c r="D157">
        <v>28.4</v>
      </c>
      <c r="E157">
        <v>12.7</v>
      </c>
      <c r="F157">
        <v>-4.2</v>
      </c>
      <c r="G157">
        <v>11.6</v>
      </c>
      <c r="H157">
        <v>3.2</v>
      </c>
      <c r="I157" s="37">
        <v>39000000000</v>
      </c>
      <c r="J157">
        <v>0.13</v>
      </c>
      <c r="L157" s="9">
        <f>nov_2021_out_good[[#This Row],[Calculated Total Impact Energy(kt)]]*4180000000000*2/(nov_2021_out_good[[#This Row],[Vel(km/s)]]*1000)^2</f>
        <v>6738.1734763469531</v>
      </c>
      <c r="M157" s="9">
        <f>2*(nov_2021_out_good[[#This Row],[Mass (kg)]]/4/1500)^0.3333</f>
        <v>2.0788602498162523</v>
      </c>
      <c r="N157" t="s">
        <v>490</v>
      </c>
      <c r="O157" t="s">
        <v>491</v>
      </c>
      <c r="P157">
        <v>-55.5</v>
      </c>
      <c r="Q157">
        <v>-68.900000000000006</v>
      </c>
      <c r="R157">
        <v>12.745195170000001</v>
      </c>
      <c r="S157">
        <v>40.969308409999996</v>
      </c>
      <c r="T157">
        <v>358.23377900000003</v>
      </c>
      <c r="U157">
        <v>-8.3524765040000002</v>
      </c>
      <c r="V157">
        <v>0.257558128</v>
      </c>
      <c r="W157">
        <v>9.6233985709999992</v>
      </c>
      <c r="Z157">
        <v>1</v>
      </c>
      <c r="AA157">
        <v>1.002686</v>
      </c>
      <c r="AB157">
        <v>5.0989999999999998E-4</v>
      </c>
      <c r="AC157">
        <v>2.4592149999999999</v>
      </c>
      <c r="AD157">
        <v>1.7309505000000001</v>
      </c>
      <c r="AE157">
        <v>0.27752779999999999</v>
      </c>
      <c r="AF157">
        <v>0.42073100000000002</v>
      </c>
      <c r="AG157">
        <v>9.2777999999999999E-2</v>
      </c>
      <c r="AH157">
        <v>3.6456982999999998</v>
      </c>
      <c r="AI157">
        <v>1.1680565999999999</v>
      </c>
      <c r="AJ157">
        <v>352.90093439999998</v>
      </c>
      <c r="AK157">
        <v>1.0991431</v>
      </c>
      <c r="AL157">
        <v>211.45289210000001</v>
      </c>
      <c r="AM157">
        <v>8.8535000000000003E-3</v>
      </c>
      <c r="AN157">
        <v>6.1574318999999997</v>
      </c>
      <c r="AO157">
        <v>1.3199061999999999</v>
      </c>
      <c r="AP157">
        <v>35.396968399999999</v>
      </c>
      <c r="AQ157">
        <v>1.16072</v>
      </c>
      <c r="AR157">
        <v>111.5831735</v>
      </c>
      <c r="AS157">
        <v>1.2686063999999999</v>
      </c>
      <c r="AT157">
        <v>0.29888819999999999</v>
      </c>
      <c r="AU157">
        <v>3.3295298</v>
      </c>
      <c r="AV157" s="40">
        <f>(5.2/nov_2021_out_good[[#This Row],[a]]+2*COS(nov_2021_out_good[[#This Row],[incl]]*3.1415/180)*((nov_2021_out_good[[#This Row],[a]]/5.2*(1-nov_2021_out_good[[#This Row],[e]]^2)^0.5)))</f>
        <v>3.6068665528826136</v>
      </c>
      <c r="AW157" s="40"/>
      <c r="AX157" s="40"/>
      <c r="AY157" s="40"/>
      <c r="AZ157" s="40"/>
      <c r="BA157" s="40"/>
    </row>
    <row r="158" spans="1:53">
      <c r="A158" s="19">
        <v>44032.892465277779</v>
      </c>
      <c r="B158" t="s">
        <v>607</v>
      </c>
      <c r="C158" t="s">
        <v>776</v>
      </c>
      <c r="D158">
        <v>31.6</v>
      </c>
      <c r="E158">
        <v>14.1</v>
      </c>
      <c r="F158">
        <v>-2.9</v>
      </c>
      <c r="G158">
        <v>-1</v>
      </c>
      <c r="H158">
        <v>-13.8</v>
      </c>
      <c r="I158" s="37">
        <v>50000000000</v>
      </c>
      <c r="J158">
        <v>0.16</v>
      </c>
      <c r="L158" s="9">
        <f>nov_2021_out_good[[#This Row],[Calculated Total Impact Energy(kt)]]*4180000000000*2/(nov_2021_out_good[[#This Row],[Vel(km/s)]]*1000)^2</f>
        <v>6728.0317891454151</v>
      </c>
      <c r="M158" s="9">
        <f>2*(nov_2021_out_good[[#This Row],[Mass (kg)]]/4/1500)^0.3333</f>
        <v>2.0778168598454561</v>
      </c>
      <c r="N158" t="s">
        <v>490</v>
      </c>
      <c r="O158" t="s">
        <v>491</v>
      </c>
      <c r="P158">
        <v>-51.8</v>
      </c>
      <c r="Q158">
        <v>-11.2</v>
      </c>
      <c r="R158">
        <v>14.13683133</v>
      </c>
      <c r="S158">
        <v>-49.368892240000001</v>
      </c>
      <c r="T158">
        <v>8.2756134330000002</v>
      </c>
      <c r="U158">
        <v>-10.61697753</v>
      </c>
      <c r="V158">
        <v>-1.544234774</v>
      </c>
      <c r="W158">
        <v>-9.2057116590000003</v>
      </c>
      <c r="Z158">
        <v>1</v>
      </c>
      <c r="AA158">
        <v>0.92042670000000004</v>
      </c>
      <c r="AB158">
        <v>3.1299199999999999E-2</v>
      </c>
      <c r="AC158">
        <v>1.0438128</v>
      </c>
      <c r="AD158">
        <v>0.98211970000000004</v>
      </c>
      <c r="AE158">
        <v>2.65163E-2</v>
      </c>
      <c r="AF158">
        <v>6.2816200000000003E-2</v>
      </c>
      <c r="AG158">
        <v>8.8900000000000003E-3</v>
      </c>
      <c r="AH158">
        <v>16.7778393</v>
      </c>
      <c r="AI158">
        <v>2.1292631000000002</v>
      </c>
      <c r="AJ158">
        <v>126.41317359999999</v>
      </c>
      <c r="AK158">
        <v>26.566796100000001</v>
      </c>
      <c r="AL158">
        <v>298.31414319999999</v>
      </c>
      <c r="AM158">
        <v>9.951999999999999E-4</v>
      </c>
      <c r="AN158">
        <v>8.6270015000000004</v>
      </c>
      <c r="AO158">
        <v>1.1559797999999999</v>
      </c>
      <c r="AP158">
        <v>29.031329700000001</v>
      </c>
      <c r="AQ158">
        <v>0.4200236</v>
      </c>
      <c r="AR158">
        <v>54.8069883</v>
      </c>
      <c r="AS158">
        <v>2.9802322999999999</v>
      </c>
      <c r="AT158">
        <v>-65.823414999999997</v>
      </c>
      <c r="AU158">
        <v>2.4056413999999999</v>
      </c>
      <c r="AV158" s="40">
        <f>(5.2/nov_2021_out_good[[#This Row],[a]]+2*COS(nov_2021_out_good[[#This Row],[incl]]*3.1415/180)*((nov_2021_out_good[[#This Row],[a]]/5.2*(1-nov_2021_out_good[[#This Row],[e]]^2)^0.5)))</f>
        <v>5.6556154826067671</v>
      </c>
      <c r="AW158" s="33"/>
      <c r="AX158" s="33"/>
      <c r="AY158" s="33"/>
      <c r="AZ158" s="33"/>
      <c r="BA158" s="33"/>
    </row>
    <row r="159" spans="1:53">
      <c r="A159" s="19">
        <v>35799.958645833336</v>
      </c>
      <c r="B159" t="s">
        <v>772</v>
      </c>
      <c r="C159" t="s">
        <v>457</v>
      </c>
      <c r="D159">
        <v>30</v>
      </c>
      <c r="E159">
        <v>17.100000000000001</v>
      </c>
      <c r="F159">
        <v>6</v>
      </c>
      <c r="G159">
        <v>-10.6</v>
      </c>
      <c r="H159">
        <v>12</v>
      </c>
      <c r="I159" s="37">
        <v>74000000000</v>
      </c>
      <c r="J159">
        <v>0.23</v>
      </c>
      <c r="L159" s="9">
        <f>nov_2021_out_good[[#This Row],[Calculated Total Impact Energy(kt)]]*4180000000000*2/(nov_2021_out_good[[#This Row],[Vel(km/s)]]*1000)^2</f>
        <v>6575.6985055230671</v>
      </c>
      <c r="M159" s="9">
        <f>2*(nov_2021_out_good[[#This Row],[Mass (kg)]]/4/1500)^0.3333</f>
        <v>2.0620168827189098</v>
      </c>
      <c r="N159" t="s">
        <v>490</v>
      </c>
      <c r="O159" t="s">
        <v>493</v>
      </c>
      <c r="P159">
        <v>-35.1</v>
      </c>
      <c r="Q159">
        <v>33.4</v>
      </c>
      <c r="R159">
        <v>17.098537950000001</v>
      </c>
      <c r="S159">
        <v>63.700029120000004</v>
      </c>
      <c r="T159">
        <v>127.55358870000001</v>
      </c>
      <c r="U159">
        <v>9.3428372890000002</v>
      </c>
      <c r="V159">
        <v>-12.15227179</v>
      </c>
      <c r="W159">
        <v>7.5758617800000003</v>
      </c>
      <c r="Z159">
        <v>1</v>
      </c>
      <c r="AA159">
        <v>0.33975840000000002</v>
      </c>
      <c r="AB159">
        <v>3.0073699999999998E-2</v>
      </c>
      <c r="AC159">
        <v>1.0398862</v>
      </c>
      <c r="AD159">
        <v>0.6898223</v>
      </c>
      <c r="AE159">
        <v>1.3977E-2</v>
      </c>
      <c r="AF159">
        <v>0.50746970000000002</v>
      </c>
      <c r="AG159">
        <v>3.3800200000000002E-2</v>
      </c>
      <c r="AH159">
        <v>13.4640936</v>
      </c>
      <c r="AI159">
        <v>2.3419652000000002</v>
      </c>
      <c r="AJ159">
        <v>199.2403669</v>
      </c>
      <c r="AK159">
        <v>1.1501606</v>
      </c>
      <c r="AL159">
        <v>104.4259424</v>
      </c>
      <c r="AM159">
        <v>1.3909999999999999E-4</v>
      </c>
      <c r="AN159">
        <v>12.596294800000001</v>
      </c>
      <c r="AO159">
        <v>1.1422132</v>
      </c>
      <c r="AP159">
        <v>22.767553899999999</v>
      </c>
      <c r="AQ159">
        <v>0.57224059999999999</v>
      </c>
      <c r="AR159">
        <v>221.1679929</v>
      </c>
      <c r="AS159">
        <v>2.1870349</v>
      </c>
      <c r="AT159">
        <v>-40.761675199999999</v>
      </c>
      <c r="AU159">
        <v>1.3495571</v>
      </c>
      <c r="AV159" s="40">
        <f>(5.2/nov_2021_out_good[[#This Row],[a]]+2*COS(nov_2021_out_good[[#This Row],[incl]]*3.1415/180)*((nov_2021_out_good[[#This Row],[a]]/5.2*(1-nov_2021_out_good[[#This Row],[e]]^2)^0.5)))</f>
        <v>7.7605053221924587</v>
      </c>
      <c r="AW159" s="33"/>
      <c r="AX159" s="33"/>
      <c r="AY159" s="33"/>
      <c r="AZ159" s="33"/>
      <c r="BA159" s="33"/>
    </row>
    <row r="160" spans="1:53">
      <c r="A160" s="19">
        <v>44193.727696759262</v>
      </c>
      <c r="B160" t="s">
        <v>747</v>
      </c>
      <c r="C160" t="s">
        <v>748</v>
      </c>
      <c r="D160">
        <v>28.3</v>
      </c>
      <c r="E160">
        <v>15.2</v>
      </c>
      <c r="F160">
        <v>1.5</v>
      </c>
      <c r="G160">
        <v>3.5</v>
      </c>
      <c r="H160">
        <v>-14.7</v>
      </c>
      <c r="I160" s="37">
        <v>57000000000</v>
      </c>
      <c r="J160">
        <v>0.18</v>
      </c>
      <c r="L160" s="9">
        <f>nov_2021_out_good[[#This Row],[Calculated Total Impact Energy(kt)]]*4180000000000*2/(nov_2021_out_good[[#This Row],[Vel(km/s)]]*1000)^2</f>
        <v>6513.1578947368425</v>
      </c>
      <c r="M160" s="9">
        <f>2*(nov_2021_out_good[[#This Row],[Mass (kg)]]/4/1500)^0.3333</f>
        <v>2.0554595112772431</v>
      </c>
      <c r="N160" t="s">
        <v>492</v>
      </c>
      <c r="O160" t="s">
        <v>491</v>
      </c>
      <c r="P160">
        <v>36.799999999999997</v>
      </c>
      <c r="Q160">
        <v>-54.7</v>
      </c>
      <c r="R160">
        <v>15.18519015</v>
      </c>
      <c r="S160">
        <v>46.779912639999999</v>
      </c>
      <c r="T160">
        <v>342.93849870000003</v>
      </c>
      <c r="U160">
        <v>-10.57887682</v>
      </c>
      <c r="V160">
        <v>3.246708071</v>
      </c>
      <c r="W160">
        <v>10.39885821</v>
      </c>
      <c r="Z160">
        <v>1</v>
      </c>
      <c r="AA160">
        <v>0.87572890000000003</v>
      </c>
      <c r="AB160">
        <v>2.17288E-2</v>
      </c>
      <c r="AC160">
        <v>1.0783754000000001</v>
      </c>
      <c r="AD160">
        <v>0.97705209999999998</v>
      </c>
      <c r="AE160">
        <v>2.4295899999999999E-2</v>
      </c>
      <c r="AF160">
        <v>0.103703</v>
      </c>
      <c r="AG160">
        <v>7.5044999999999999E-3</v>
      </c>
      <c r="AH160">
        <v>19.080998399999999</v>
      </c>
      <c r="AI160">
        <v>2.1008817999999998</v>
      </c>
      <c r="AJ160">
        <v>279.48103630000003</v>
      </c>
      <c r="AK160">
        <v>13.6622106</v>
      </c>
      <c r="AL160">
        <v>277.15459670000001</v>
      </c>
      <c r="AM160">
        <v>8.9700000000000001E-4</v>
      </c>
      <c r="AN160">
        <v>10.420191300000001</v>
      </c>
      <c r="AO160">
        <v>1.1126754999999999</v>
      </c>
      <c r="AP160">
        <v>29.939509099999999</v>
      </c>
      <c r="AQ160">
        <v>0.37705919999999998</v>
      </c>
      <c r="AR160">
        <v>208.3243794</v>
      </c>
      <c r="AS160">
        <v>6.5564695000000004</v>
      </c>
      <c r="AT160">
        <v>74.228754499999994</v>
      </c>
      <c r="AU160">
        <v>1.2093429</v>
      </c>
      <c r="AV160" s="40">
        <f>(5.2/nov_2021_out_good[[#This Row],[a]]+2*COS(nov_2021_out_good[[#This Row],[incl]]*3.1415/180)*((nov_2021_out_good[[#This Row],[a]]/5.2*(1-nov_2021_out_good[[#This Row],[e]]^2)^0.5)))</f>
        <v>5.6753605506763893</v>
      </c>
      <c r="AW160" s="33"/>
      <c r="AX160" s="33"/>
      <c r="AY160" s="33"/>
      <c r="AZ160" s="33"/>
      <c r="BA160" s="33"/>
    </row>
    <row r="161" spans="1:53">
      <c r="A161" s="19">
        <v>44194.855810185189</v>
      </c>
      <c r="B161" t="s">
        <v>745</v>
      </c>
      <c r="C161" t="s">
        <v>746</v>
      </c>
      <c r="D161">
        <v>33</v>
      </c>
      <c r="E161">
        <v>14.4</v>
      </c>
      <c r="F161">
        <v>-3</v>
      </c>
      <c r="G161">
        <v>10.199999999999999</v>
      </c>
      <c r="H161">
        <v>-9.6999999999999993</v>
      </c>
      <c r="I161" s="37">
        <v>49000000000</v>
      </c>
      <c r="J161">
        <v>0.16</v>
      </c>
      <c r="L161" s="9">
        <f>nov_2021_out_good[[#This Row],[Calculated Total Impact Energy(kt)]]*4180000000000*2/(nov_2021_out_good[[#This Row],[Vel(km/s)]]*1000)^2</f>
        <v>6450.6172839506171</v>
      </c>
      <c r="M161" s="9">
        <f>2*(nov_2021_out_good[[#This Row],[Mass (kg)]]/4/1500)^0.3333</f>
        <v>2.0488600254421145</v>
      </c>
      <c r="N161" t="s">
        <v>492</v>
      </c>
      <c r="O161" t="s">
        <v>491</v>
      </c>
      <c r="P161">
        <v>14.9</v>
      </c>
      <c r="Q161">
        <v>-158.19999999999999</v>
      </c>
      <c r="R161">
        <v>14.39201167</v>
      </c>
      <c r="S161">
        <v>76.07699144</v>
      </c>
      <c r="T161">
        <v>49.263211470000002</v>
      </c>
      <c r="U161">
        <v>-9.1160737730000001</v>
      </c>
      <c r="V161">
        <v>-10.584658940000001</v>
      </c>
      <c r="W161">
        <v>3.4629747430000002</v>
      </c>
      <c r="Z161">
        <v>1</v>
      </c>
      <c r="AA161">
        <v>0.98211999999999999</v>
      </c>
      <c r="AB161">
        <v>6.8590000000000003E-4</v>
      </c>
      <c r="AC161">
        <v>3.5770626999999999</v>
      </c>
      <c r="AD161">
        <v>2.2795912999999999</v>
      </c>
      <c r="AE161">
        <v>0.39688059999999997</v>
      </c>
      <c r="AF161">
        <v>0.56916840000000002</v>
      </c>
      <c r="AG161">
        <v>7.4760999999999994E-2</v>
      </c>
      <c r="AH161">
        <v>7.3143454999999999</v>
      </c>
      <c r="AI161">
        <v>1.4037194</v>
      </c>
      <c r="AJ161">
        <v>184.67599079999999</v>
      </c>
      <c r="AK161">
        <v>1.5250455000000001</v>
      </c>
      <c r="AL161">
        <v>278.290817</v>
      </c>
      <c r="AM161">
        <v>3.9328000000000002E-3</v>
      </c>
      <c r="AN161">
        <v>8.5673937999999996</v>
      </c>
      <c r="AO161">
        <v>1.1812444</v>
      </c>
      <c r="AP161">
        <v>37.6195977</v>
      </c>
      <c r="AQ161">
        <v>0.90050620000000003</v>
      </c>
      <c r="AR161">
        <v>359.96474590000003</v>
      </c>
      <c r="AS161">
        <v>13628.70307</v>
      </c>
      <c r="AT161">
        <v>37.508030599999998</v>
      </c>
      <c r="AU161">
        <v>1.8738554999999999</v>
      </c>
      <c r="AV161" s="40">
        <f>(5.2/nov_2021_out_good[[#This Row],[a]]+2*COS(nov_2021_out_good[[#This Row],[incl]]*3.1415/180)*((nov_2021_out_good[[#This Row],[a]]/5.2*(1-nov_2021_out_good[[#This Row],[e]]^2)^0.5)))</f>
        <v>2.9961400847034194</v>
      </c>
      <c r="AW161" s="33"/>
      <c r="AX161" s="33"/>
      <c r="AY161" s="33"/>
      <c r="AZ161" s="33"/>
      <c r="BA161" s="33"/>
    </row>
    <row r="162" spans="1:53">
      <c r="A162" s="19">
        <v>43721.084768518522</v>
      </c>
      <c r="B162" t="s">
        <v>834</v>
      </c>
      <c r="C162" t="s">
        <v>835</v>
      </c>
      <c r="D162">
        <v>27.4</v>
      </c>
      <c r="E162">
        <v>13.5</v>
      </c>
      <c r="F162">
        <v>5.2</v>
      </c>
      <c r="G162">
        <v>-8.1</v>
      </c>
      <c r="H162">
        <v>9.5</v>
      </c>
      <c r="I162" s="37">
        <v>42000000000</v>
      </c>
      <c r="J162">
        <v>0.14000000000000001</v>
      </c>
      <c r="L162" s="9">
        <f>nov_2021_out_good[[#This Row],[Calculated Total Impact Energy(kt)]]*4180000000000*2/(nov_2021_out_good[[#This Row],[Vel(km/s)]]*1000)^2</f>
        <v>6421.947873799726</v>
      </c>
      <c r="M162" s="9">
        <f>2*(nov_2021_out_good[[#This Row],[Mass (kg)]]/4/1500)^0.3333</f>
        <v>2.0458204730679168</v>
      </c>
      <c r="N162" t="s">
        <v>490</v>
      </c>
      <c r="O162" t="s">
        <v>493</v>
      </c>
      <c r="P162">
        <v>-18.600000000000001</v>
      </c>
      <c r="Q162">
        <v>126.9</v>
      </c>
      <c r="R162">
        <v>13.52405265</v>
      </c>
      <c r="S162">
        <v>26.259709449999999</v>
      </c>
      <c r="T162">
        <v>186.76685409999999</v>
      </c>
      <c r="U162">
        <v>5.9419082520000002</v>
      </c>
      <c r="V162">
        <v>0.70504359999999999</v>
      </c>
      <c r="W162">
        <v>12.128340359999999</v>
      </c>
      <c r="Z162">
        <v>1</v>
      </c>
      <c r="AA162">
        <v>0.94605159999999999</v>
      </c>
      <c r="AB162">
        <v>1.43322E-2</v>
      </c>
      <c r="AC162">
        <v>1.2119816000000001</v>
      </c>
      <c r="AD162">
        <v>1.0790166000000001</v>
      </c>
      <c r="AE162">
        <v>2.4256300000000001E-2</v>
      </c>
      <c r="AF162">
        <v>0.123228</v>
      </c>
      <c r="AG162">
        <v>2.89325E-2</v>
      </c>
      <c r="AH162">
        <v>12.842407</v>
      </c>
      <c r="AI162">
        <v>1.8047561999999999</v>
      </c>
      <c r="AJ162">
        <v>296.98256199999997</v>
      </c>
      <c r="AK162">
        <v>4.8886661</v>
      </c>
      <c r="AL162">
        <v>349.74243969999998</v>
      </c>
      <c r="AM162">
        <v>1.438E-4</v>
      </c>
      <c r="AN162">
        <v>7.6959898000000004</v>
      </c>
      <c r="AO162">
        <v>1.1910588</v>
      </c>
      <c r="AP162">
        <v>30.673568100000001</v>
      </c>
      <c r="AQ162">
        <v>0.3012726</v>
      </c>
      <c r="AR162">
        <v>138.9220163</v>
      </c>
      <c r="AS162">
        <v>2.1105182</v>
      </c>
      <c r="AT162">
        <v>-51.589905600000002</v>
      </c>
      <c r="AU162">
        <v>1.7938444</v>
      </c>
      <c r="AV162" s="40">
        <f>(5.2/nov_2021_out_good[[#This Row],[a]]+2*COS(nov_2021_out_good[[#This Row],[incl]]*3.1415/180)*((nov_2021_out_good[[#This Row],[a]]/5.2*(1-nov_2021_out_good[[#This Row],[e]]^2)^0.5)))</f>
        <v>5.2207447213829665</v>
      </c>
      <c r="AW162" s="33"/>
      <c r="AX162" s="33"/>
      <c r="AY162" s="33"/>
      <c r="AZ162" s="33"/>
      <c r="BA162" s="33"/>
    </row>
    <row r="163" spans="1:53">
      <c r="A163" s="19">
        <v>38752.359780092593</v>
      </c>
      <c r="B163" t="s">
        <v>475</v>
      </c>
      <c r="C163" t="s">
        <v>476</v>
      </c>
      <c r="D163">
        <v>38.9</v>
      </c>
      <c r="E163">
        <v>19.8</v>
      </c>
      <c r="F163">
        <v>-8.8000000000000007</v>
      </c>
      <c r="G163">
        <v>3.4</v>
      </c>
      <c r="H163">
        <v>-17.399999999999999</v>
      </c>
      <c r="I163" s="37">
        <v>100000000000</v>
      </c>
      <c r="J163">
        <v>0.3</v>
      </c>
      <c r="L163" s="9">
        <f>nov_2021_out_good[[#This Row],[Calculated Total Impact Energy(kt)]]*4180000000000*2/(nov_2021_out_good[[#This Row],[Vel(km/s)]]*1000)^2</f>
        <v>6397.3063973063972</v>
      </c>
      <c r="M163" s="9">
        <f>2*(nov_2021_out_good[[#This Row],[Mass (kg)]]/4/1500)^0.3333</f>
        <v>2.0432007274879509</v>
      </c>
      <c r="N163" t="s">
        <v>492</v>
      </c>
      <c r="O163" t="s">
        <v>491</v>
      </c>
      <c r="P163">
        <v>36.9</v>
      </c>
      <c r="Q163">
        <v>-143.6</v>
      </c>
      <c r="R163">
        <v>19.792928029999999</v>
      </c>
      <c r="S163">
        <v>71.145026490000006</v>
      </c>
      <c r="T163">
        <v>25.144315639999999</v>
      </c>
      <c r="U163">
        <v>-16.955906410000001</v>
      </c>
      <c r="V163">
        <v>-7.9587251129999999</v>
      </c>
      <c r="W163">
        <v>6.3965563029999997</v>
      </c>
      <c r="Z163">
        <v>1</v>
      </c>
      <c r="AA163">
        <v>0.98503839999999998</v>
      </c>
      <c r="AB163">
        <v>2.3346E-3</v>
      </c>
      <c r="AC163">
        <v>1.1290384</v>
      </c>
      <c r="AD163">
        <v>1.0570383999999999</v>
      </c>
      <c r="AE163">
        <v>4.3159000000000003E-2</v>
      </c>
      <c r="AF163">
        <v>6.8114800000000003E-2</v>
      </c>
      <c r="AG163">
        <v>3.6596499999999997E-2</v>
      </c>
      <c r="AH163">
        <v>30.610878</v>
      </c>
      <c r="AI163">
        <v>2.0602675000000001</v>
      </c>
      <c r="AJ163">
        <v>170.8045343</v>
      </c>
      <c r="AK163">
        <v>14.9037621</v>
      </c>
      <c r="AL163">
        <v>315.3071324</v>
      </c>
      <c r="AM163">
        <v>7.4900000000000005E-5</v>
      </c>
      <c r="AN163">
        <v>16.173001500000002</v>
      </c>
      <c r="AO163">
        <v>1.2021580999999999</v>
      </c>
      <c r="AP163">
        <v>30.991453499999999</v>
      </c>
      <c r="AQ163">
        <v>0.55284610000000001</v>
      </c>
      <c r="AR163">
        <v>254.16516039999999</v>
      </c>
      <c r="AS163">
        <v>2.2061237</v>
      </c>
      <c r="AT163">
        <v>56.330166699999999</v>
      </c>
      <c r="AU163">
        <v>1.3688623</v>
      </c>
      <c r="AV163" s="40">
        <f>(5.2/nov_2021_out_good[[#This Row],[a]]+2*COS(nov_2021_out_good[[#This Row],[incl]]*3.1415/180)*((nov_2021_out_good[[#This Row],[a]]/5.2*(1-nov_2021_out_good[[#This Row],[e]]^2)^0.5)))</f>
        <v>5.2684937759458341</v>
      </c>
      <c r="AW163" s="33"/>
      <c r="AX163" s="33"/>
      <c r="AY163" s="33"/>
      <c r="AZ163" s="33"/>
      <c r="BA163" s="33"/>
    </row>
    <row r="164" spans="1:53">
      <c r="A164" s="19">
        <v>41985.283460648148</v>
      </c>
      <c r="B164" t="s">
        <v>30</v>
      </c>
      <c r="C164" t="s">
        <v>31</v>
      </c>
      <c r="D164">
        <v>26.3</v>
      </c>
      <c r="E164">
        <v>12</v>
      </c>
      <c r="F164">
        <v>11.5</v>
      </c>
      <c r="G164">
        <v>-2.8</v>
      </c>
      <c r="H164">
        <v>-2.2000000000000002</v>
      </c>
      <c r="I164" s="37">
        <v>33000000000</v>
      </c>
      <c r="J164">
        <v>0.11</v>
      </c>
      <c r="L164" s="9">
        <f>nov_2021_out_good[[#This Row],[Calculated Total Impact Energy(kt)]]*4180000000000*2/(nov_2021_out_good[[#This Row],[Vel(km/s)]]*1000)^2</f>
        <v>6386.1111111111113</v>
      </c>
      <c r="M164" s="9">
        <f>2*(nov_2021_out_good[[#This Row],[Mass (kg)]]/4/1500)^0.3333</f>
        <v>2.0420082836858762</v>
      </c>
      <c r="N164" t="s">
        <v>492</v>
      </c>
      <c r="O164" t="s">
        <v>493</v>
      </c>
      <c r="P164">
        <v>33.5</v>
      </c>
      <c r="Q164">
        <v>144.9</v>
      </c>
      <c r="R164">
        <v>12.038687639999999</v>
      </c>
      <c r="S164">
        <v>30.21990946</v>
      </c>
      <c r="T164">
        <v>134.50091810000001</v>
      </c>
      <c r="U164">
        <v>4.2470993730000002</v>
      </c>
      <c r="V164">
        <v>-4.3217411910000001</v>
      </c>
      <c r="W164">
        <v>10.40262948</v>
      </c>
      <c r="Z164">
        <v>1</v>
      </c>
      <c r="AA164">
        <v>0.9840276</v>
      </c>
      <c r="AB164">
        <v>2.1139999999999999E-4</v>
      </c>
      <c r="AC164">
        <v>1.8724381999999999</v>
      </c>
      <c r="AD164">
        <v>1.4282329</v>
      </c>
      <c r="AE164">
        <v>0.27307039999999999</v>
      </c>
      <c r="AF164">
        <v>0.3110174</v>
      </c>
      <c r="AG164">
        <v>0.13170299999999999</v>
      </c>
      <c r="AH164">
        <v>0.1044998</v>
      </c>
      <c r="AI164">
        <v>0.55420959999999997</v>
      </c>
      <c r="AJ164">
        <v>185.02842219999999</v>
      </c>
      <c r="AK164">
        <v>6.3306243999999996</v>
      </c>
      <c r="AL164">
        <v>258.91085299999997</v>
      </c>
      <c r="AM164">
        <v>5.5396568999999998</v>
      </c>
      <c r="AN164">
        <v>4.1364108000000002</v>
      </c>
      <c r="AO164">
        <v>1.7324828999999999</v>
      </c>
      <c r="AP164">
        <v>34.363932800000001</v>
      </c>
      <c r="AQ164">
        <v>1.7279621999999999</v>
      </c>
      <c r="AR164">
        <v>355.28798440000003</v>
      </c>
      <c r="AS164">
        <v>2.7660361999999998</v>
      </c>
      <c r="AT164">
        <v>-1.0956760000000001</v>
      </c>
      <c r="AU164">
        <v>3.6899378999999999</v>
      </c>
      <c r="AV164" s="40">
        <f>(5.2/nov_2021_out_good[[#This Row],[a]]+2*COS(nov_2021_out_good[[#This Row],[incl]]*3.1415/180)*((nov_2021_out_good[[#This Row],[a]]/5.2*(1-nov_2021_out_good[[#This Row],[e]]^2)^0.5)))</f>
        <v>4.1629382807805282</v>
      </c>
      <c r="AW164" s="33"/>
      <c r="AX164" s="33"/>
      <c r="AY164" s="33"/>
      <c r="AZ164" s="33"/>
      <c r="BA164" s="33"/>
    </row>
    <row r="165" spans="1:53">
      <c r="A165" s="19">
        <v>44770.066759259258</v>
      </c>
      <c r="B165" t="s">
        <v>2819</v>
      </c>
      <c r="C165" t="s">
        <v>2820</v>
      </c>
      <c r="D165">
        <v>37.5</v>
      </c>
      <c r="E165">
        <v>29.9</v>
      </c>
      <c r="F165">
        <v>-17.100000000000001</v>
      </c>
      <c r="G165">
        <v>23.5</v>
      </c>
      <c r="H165">
        <v>-7.2</v>
      </c>
      <c r="I165" s="37">
        <v>251000000000</v>
      </c>
      <c r="J165">
        <v>0.68</v>
      </c>
      <c r="L165" s="9">
        <f>nov_2021_out_good[[#This Row],[Calculated Total Impact Energy(kt)]]*4180000000000*2/(nov_2021_out_good[[#This Row],[Vel(km/s)]]*1000)^2</f>
        <v>6358.7655619064662</v>
      </c>
      <c r="M165" s="9">
        <f>2*(nov_2021_out_good[[#This Row],[Mass (kg)]]/4/1500)^0.3333</f>
        <v>2.039089755131966</v>
      </c>
      <c r="N165" t="s">
        <v>490</v>
      </c>
      <c r="O165" t="s">
        <v>491</v>
      </c>
      <c r="P165">
        <v>-6</v>
      </c>
      <c r="Q165">
        <v>-86.9</v>
      </c>
      <c r="R165">
        <v>29.941609840000002</v>
      </c>
      <c r="S165">
        <v>38.279390149999998</v>
      </c>
      <c r="T165">
        <v>58.433460410000002</v>
      </c>
      <c r="U165">
        <v>-9.7100444390000007</v>
      </c>
      <c r="V165">
        <v>-15.804124959999999</v>
      </c>
      <c r="W165">
        <v>23.504141579999999</v>
      </c>
      <c r="AA165">
        <v>0.86799999999999999</v>
      </c>
      <c r="AB165">
        <v>8.0000000000000002E-3</v>
      </c>
      <c r="AC165">
        <v>-4.718</v>
      </c>
      <c r="AD165">
        <v>-1.925</v>
      </c>
      <c r="AE165">
        <v>0.54600000000000004</v>
      </c>
      <c r="AF165">
        <v>1.4510000000000001</v>
      </c>
      <c r="AG165">
        <v>0.127</v>
      </c>
      <c r="AH165">
        <v>23.364999999999998</v>
      </c>
      <c r="AI165">
        <v>1.0409999999999999</v>
      </c>
      <c r="AJ165">
        <v>221.03800000000001</v>
      </c>
      <c r="AK165">
        <v>1.2150000000000001</v>
      </c>
      <c r="AL165">
        <v>124.694</v>
      </c>
      <c r="AM165">
        <v>0</v>
      </c>
      <c r="AN165">
        <v>27.527000000000001</v>
      </c>
      <c r="AO165">
        <v>1.615</v>
      </c>
      <c r="AP165">
        <v>46.988999999999997</v>
      </c>
      <c r="AQ165">
        <v>1.391</v>
      </c>
      <c r="AR165">
        <v>276.053</v>
      </c>
      <c r="AS165">
        <v>1.0960000000000001</v>
      </c>
      <c r="AT165">
        <v>14.757</v>
      </c>
      <c r="AU165">
        <v>1.0469999999999999</v>
      </c>
      <c r="AV165" s="40" t="e">
        <f>(5.2/nov_2021_out_good[[#This Row],[a]]+2*COS(nov_2021_out_good[[#This Row],[incl]]*3.1415/180)*((nov_2021_out_good[[#This Row],[a]]/5.2*(1-nov_2021_out_good[[#This Row],[e]]^2)^0.5)))</f>
        <v>#NUM!</v>
      </c>
      <c r="AW165" s="33"/>
      <c r="AX165" s="33"/>
      <c r="AY165" s="33"/>
      <c r="AZ165" s="33"/>
      <c r="BA165" s="33"/>
    </row>
    <row r="166" spans="1:53">
      <c r="A166" s="19">
        <v>38354.965173611112</v>
      </c>
      <c r="B166" t="s">
        <v>553</v>
      </c>
      <c r="C166" t="s">
        <v>1005</v>
      </c>
      <c r="D166">
        <v>35.200000000000003</v>
      </c>
      <c r="E166">
        <v>21.5</v>
      </c>
      <c r="F166">
        <v>20.2</v>
      </c>
      <c r="G166">
        <v>-3.3</v>
      </c>
      <c r="H166">
        <v>6.6</v>
      </c>
      <c r="I166" s="37">
        <v>119000000000</v>
      </c>
      <c r="J166">
        <v>0.35</v>
      </c>
      <c r="L166" s="9">
        <f>nov_2021_out_good[[#This Row],[Calculated Total Impact Energy(kt)]]*4180000000000*2/(nov_2021_out_good[[#This Row],[Vel(km/s)]]*1000)^2</f>
        <v>6329.9080584099511</v>
      </c>
      <c r="M166" s="9">
        <f>2*(nov_2021_out_good[[#This Row],[Mass (kg)]]/4/1500)^0.3333</f>
        <v>2.0360007703381053</v>
      </c>
      <c r="N166" t="s">
        <v>490</v>
      </c>
      <c r="O166" t="s">
        <v>493</v>
      </c>
      <c r="P166">
        <v>-21.3</v>
      </c>
      <c r="Q166">
        <v>154.69999999999999</v>
      </c>
      <c r="R166">
        <v>21.505580670000001</v>
      </c>
      <c r="S166">
        <v>15.47053451</v>
      </c>
      <c r="T166">
        <v>79.991252770000003</v>
      </c>
      <c r="U166">
        <v>-0.99698798</v>
      </c>
      <c r="V166">
        <v>-5.6491564280000004</v>
      </c>
      <c r="W166">
        <v>20.726385279999999</v>
      </c>
      <c r="Z166">
        <v>1</v>
      </c>
      <c r="AA166">
        <v>0.3863163</v>
      </c>
      <c r="AB166">
        <v>2.66086E-2</v>
      </c>
      <c r="AC166">
        <v>1.4679097000000001</v>
      </c>
      <c r="AD166">
        <v>0.92711299999999996</v>
      </c>
      <c r="AE166">
        <v>2.43406E-2</v>
      </c>
      <c r="AF166">
        <v>0.58331259999999996</v>
      </c>
      <c r="AG166">
        <v>3.2985199999999999E-2</v>
      </c>
      <c r="AH166">
        <v>4.2291632000000003</v>
      </c>
      <c r="AI166">
        <v>0.89798979999999995</v>
      </c>
      <c r="AJ166">
        <v>49.621895600000002</v>
      </c>
      <c r="AK166">
        <v>1.9555221</v>
      </c>
      <c r="AL166">
        <v>282.59707229999998</v>
      </c>
      <c r="AM166">
        <v>1.9708999999999998E-3</v>
      </c>
      <c r="AN166">
        <v>18.259590599999999</v>
      </c>
      <c r="AO166">
        <v>1.2599883999999999</v>
      </c>
      <c r="AP166">
        <v>29.1118424</v>
      </c>
      <c r="AQ166">
        <v>0.43147210000000003</v>
      </c>
      <c r="AR166">
        <v>260.71072299999997</v>
      </c>
      <c r="AS166">
        <v>1.1504705</v>
      </c>
      <c r="AT166">
        <v>-17.661873799999999</v>
      </c>
      <c r="AU166">
        <v>1.0843236999999999</v>
      </c>
      <c r="AV166" s="40">
        <f>(5.2/nov_2021_out_good[[#This Row],[a]]+2*COS(nov_2021_out_good[[#This Row],[incl]]*3.1415/180)*((nov_2021_out_good[[#This Row],[a]]/5.2*(1-nov_2021_out_good[[#This Row],[e]]^2)^0.5)))</f>
        <v>5.8976535441315923</v>
      </c>
      <c r="AW166" s="33"/>
      <c r="AX166" s="33"/>
      <c r="AY166" s="33"/>
      <c r="AZ166" s="33"/>
      <c r="BA166" s="33"/>
    </row>
    <row r="167" spans="1:53">
      <c r="A167" s="19">
        <v>43058.178842592592</v>
      </c>
      <c r="B167" t="s">
        <v>551</v>
      </c>
      <c r="C167" t="s">
        <v>552</v>
      </c>
      <c r="D167">
        <v>33.299999999999997</v>
      </c>
      <c r="E167">
        <v>11.4</v>
      </c>
      <c r="F167">
        <v>6.7</v>
      </c>
      <c r="G167">
        <v>-3.4</v>
      </c>
      <c r="H167">
        <v>8.6</v>
      </c>
      <c r="I167" s="37">
        <v>28000000000</v>
      </c>
      <c r="J167">
        <v>9.8000000000000004E-2</v>
      </c>
      <c r="L167" s="9">
        <f>nov_2021_out_good[[#This Row],[Calculated Total Impact Energy(kt)]]*4180000000000*2/(nov_2021_out_good[[#This Row],[Vel(km/s)]]*1000)^2</f>
        <v>6304.0935672514615</v>
      </c>
      <c r="M167" s="9">
        <f>2*(nov_2021_out_good[[#This Row],[Mass (kg)]]/4/1500)^0.3333</f>
        <v>2.0332295518778554</v>
      </c>
      <c r="N167" t="s">
        <v>490</v>
      </c>
      <c r="O167" t="s">
        <v>493</v>
      </c>
      <c r="P167">
        <v>-24.2</v>
      </c>
      <c r="Q167">
        <v>135</v>
      </c>
      <c r="R167">
        <v>11.41971979</v>
      </c>
      <c r="S167">
        <v>28.461568069999998</v>
      </c>
      <c r="T167">
        <v>154.61090200000001</v>
      </c>
      <c r="U167">
        <v>4.9166534940000002</v>
      </c>
      <c r="V167">
        <v>-2.333452378</v>
      </c>
      <c r="W167">
        <v>10.039497920000001</v>
      </c>
      <c r="Z167">
        <v>1</v>
      </c>
      <c r="AA167">
        <v>0.98562090000000002</v>
      </c>
      <c r="AB167">
        <v>1.1265900000000001E-2</v>
      </c>
      <c r="AC167">
        <v>1.1886038999999999</v>
      </c>
      <c r="AD167">
        <v>1.0871124000000001</v>
      </c>
      <c r="AE167">
        <v>0.1526554</v>
      </c>
      <c r="AF167">
        <v>9.3358800000000006E-2</v>
      </c>
      <c r="AG167">
        <v>0.1376667</v>
      </c>
      <c r="AH167">
        <v>2.5397387</v>
      </c>
      <c r="AI167">
        <v>3.3463726999999999</v>
      </c>
      <c r="AJ167">
        <v>345.45058499999999</v>
      </c>
      <c r="AK167">
        <v>20.700881599999999</v>
      </c>
      <c r="AL167">
        <v>56.8256765</v>
      </c>
      <c r="AM167">
        <v>5.99955E-2</v>
      </c>
      <c r="AN167">
        <v>2.0528930000000001</v>
      </c>
      <c r="AO167">
        <v>3.1558866000000001</v>
      </c>
      <c r="AP167">
        <v>31.292185799999999</v>
      </c>
      <c r="AQ167">
        <v>1.8310972000000001</v>
      </c>
      <c r="AR167">
        <v>294.5497325</v>
      </c>
      <c r="AS167">
        <v>19.066608800000001</v>
      </c>
      <c r="AT167">
        <v>-64.755773700000006</v>
      </c>
      <c r="AU167">
        <v>7.2210390999999996</v>
      </c>
      <c r="AV167" s="40">
        <f>(5.2/nov_2021_out_good[[#This Row],[a]]+2*COS(nov_2021_out_good[[#This Row],[incl]]*3.1415/180)*((nov_2021_out_good[[#This Row],[a]]/5.2*(1-nov_2021_out_good[[#This Row],[e]]^2)^0.5)))</f>
        <v>5.1991991712585008</v>
      </c>
      <c r="AW167" s="33"/>
      <c r="AX167" s="33"/>
      <c r="AY167" s="33"/>
      <c r="AZ167" s="33"/>
      <c r="BA167" s="33"/>
    </row>
    <row r="168" spans="1:53">
      <c r="A168" s="19">
        <v>40799.983877314815</v>
      </c>
      <c r="B168" t="s">
        <v>198</v>
      </c>
      <c r="C168" t="s">
        <v>199</v>
      </c>
      <c r="D168">
        <v>21.3</v>
      </c>
      <c r="E168">
        <v>16.7</v>
      </c>
      <c r="F168">
        <v>-3.7</v>
      </c>
      <c r="G168">
        <v>1.8</v>
      </c>
      <c r="H168">
        <v>16.2</v>
      </c>
      <c r="I168" s="37">
        <v>67000000000</v>
      </c>
      <c r="J168">
        <v>0.21</v>
      </c>
      <c r="L168" s="9">
        <f>nov_2021_out_good[[#This Row],[Calculated Total Impact Energy(kt)]]*4180000000000*2/(nov_2021_out_good[[#This Row],[Vel(km/s)]]*1000)^2</f>
        <v>6294.9550001792823</v>
      </c>
      <c r="M168" s="9">
        <f>2*(nov_2021_out_good[[#This Row],[Mass (kg)]]/4/1500)^0.3333</f>
        <v>2.0322467020550694</v>
      </c>
      <c r="N168" t="s">
        <v>490</v>
      </c>
      <c r="O168" t="s">
        <v>491</v>
      </c>
      <c r="P168">
        <v>-19.899999999999999</v>
      </c>
      <c r="Q168">
        <v>-13.8</v>
      </c>
      <c r="R168">
        <v>16.71436508</v>
      </c>
      <c r="S168">
        <v>56.20666868</v>
      </c>
      <c r="T168">
        <v>183.57222150000001</v>
      </c>
      <c r="U168">
        <v>13.863471499999999</v>
      </c>
      <c r="V168">
        <v>0.86546791099999998</v>
      </c>
      <c r="W168">
        <v>9.2965113559999999</v>
      </c>
      <c r="Z168">
        <v>1</v>
      </c>
      <c r="AA168">
        <v>1.0024805000000001</v>
      </c>
      <c r="AB168">
        <v>1.3642000000000001E-3</v>
      </c>
      <c r="AC168">
        <v>3.8016198000000001</v>
      </c>
      <c r="AD168">
        <v>2.4020502000000001</v>
      </c>
      <c r="AE168">
        <v>0.4238807</v>
      </c>
      <c r="AF168">
        <v>0.58265630000000002</v>
      </c>
      <c r="AG168">
        <v>7.4036599999999994E-2</v>
      </c>
      <c r="AH168">
        <v>16.805953200000001</v>
      </c>
      <c r="AI168">
        <v>1.0974520999999999</v>
      </c>
      <c r="AJ168">
        <v>8.0010587999999991</v>
      </c>
      <c r="AK168">
        <v>1.3155064000000001</v>
      </c>
      <c r="AL168">
        <v>350.6682844</v>
      </c>
      <c r="AM168">
        <v>2.51E-5</v>
      </c>
      <c r="AN168">
        <v>12.478427</v>
      </c>
      <c r="AO168">
        <v>1.1214</v>
      </c>
      <c r="AP168">
        <v>37.339017400000003</v>
      </c>
      <c r="AQ168">
        <v>0.87271240000000005</v>
      </c>
      <c r="AR168">
        <v>287.11556869999998</v>
      </c>
      <c r="AS168">
        <v>11.7921069</v>
      </c>
      <c r="AT168">
        <v>-82.973068999999995</v>
      </c>
      <c r="AU168">
        <v>1.3928107000000001</v>
      </c>
      <c r="AV168" s="40">
        <f>(5.2/nov_2021_out_good[[#This Row],[a]]+2*COS(nov_2021_out_good[[#This Row],[incl]]*3.1415/180)*((nov_2021_out_good[[#This Row],[a]]/5.2*(1-nov_2021_out_good[[#This Row],[e]]^2)^0.5)))</f>
        <v>2.8835930615671983</v>
      </c>
      <c r="AW168" s="33"/>
      <c r="AX168" s="33"/>
      <c r="AY168" s="33"/>
      <c r="AZ168" s="33"/>
      <c r="BA168" s="33"/>
    </row>
    <row r="169" spans="1:53">
      <c r="A169" s="19">
        <v>42803.178206018521</v>
      </c>
      <c r="B169" t="s">
        <v>584</v>
      </c>
      <c r="C169" t="s">
        <v>585</v>
      </c>
      <c r="D169">
        <v>23</v>
      </c>
      <c r="E169">
        <v>36.5</v>
      </c>
      <c r="F169">
        <v>-15.3</v>
      </c>
      <c r="G169">
        <v>25.8</v>
      </c>
      <c r="H169">
        <v>-20.8</v>
      </c>
      <c r="I169" s="37">
        <v>400000000000</v>
      </c>
      <c r="J169">
        <v>1</v>
      </c>
      <c r="L169" s="9">
        <f>nov_2021_out_good[[#This Row],[Calculated Total Impact Energy(kt)]]*4180000000000*2/(nov_2021_out_good[[#This Row],[Vel(km/s)]]*1000)^2</f>
        <v>6275.0985175455053</v>
      </c>
      <c r="M169" s="9">
        <f>2*(nov_2021_out_good[[#This Row],[Mass (kg)]]/4/1500)^0.3333</f>
        <v>2.0301078602982412</v>
      </c>
      <c r="N169" t="s">
        <v>492</v>
      </c>
      <c r="O169" t="s">
        <v>491</v>
      </c>
      <c r="P169">
        <v>40.5</v>
      </c>
      <c r="Q169">
        <v>-18</v>
      </c>
      <c r="R169">
        <v>36.501643799999997</v>
      </c>
      <c r="S169">
        <v>32.933944269999998</v>
      </c>
      <c r="T169">
        <v>273.4331871</v>
      </c>
      <c r="U169">
        <v>-1.188404086</v>
      </c>
      <c r="V169">
        <v>19.80929811</v>
      </c>
      <c r="W169">
        <v>30.635753690000001</v>
      </c>
      <c r="Z169">
        <v>1</v>
      </c>
      <c r="AA169">
        <v>0.69368240000000003</v>
      </c>
      <c r="AB169">
        <v>1.3351399999999999E-2</v>
      </c>
      <c r="AC169">
        <v>-3.2492163999999999</v>
      </c>
      <c r="AD169">
        <v>-1.2777670000000001</v>
      </c>
      <c r="AE169">
        <v>0.2868848</v>
      </c>
      <c r="AF169">
        <v>1.5428865</v>
      </c>
      <c r="AG169">
        <v>0.1181064</v>
      </c>
      <c r="AH169">
        <v>23.851203000000002</v>
      </c>
      <c r="AI169">
        <v>1.3234311000000001</v>
      </c>
      <c r="AJ169">
        <v>239.7767939</v>
      </c>
      <c r="AK169">
        <v>1.4831603</v>
      </c>
      <c r="AL169">
        <v>348.54919389999998</v>
      </c>
      <c r="AM169">
        <v>3.5299999999999997E-5</v>
      </c>
      <c r="AN169">
        <v>34.955566300000001</v>
      </c>
      <c r="AO169">
        <v>1.9159657999999999</v>
      </c>
      <c r="AP169">
        <v>49.8127608</v>
      </c>
      <c r="AQ169">
        <v>1.5646575</v>
      </c>
      <c r="AR169">
        <v>170.1863199</v>
      </c>
      <c r="AS169">
        <v>1.2387079000000001</v>
      </c>
      <c r="AT169">
        <v>34.293877899999998</v>
      </c>
      <c r="AU169">
        <v>1.0176810000000001</v>
      </c>
      <c r="AV169" s="40" t="e">
        <f>(5.2/nov_2021_out_good[[#This Row],[a]]+2*COS(nov_2021_out_good[[#This Row],[incl]]*3.1415/180)*((nov_2021_out_good[[#This Row],[a]]/5.2*(1-nov_2021_out_good[[#This Row],[e]]^2)^0.5)))</f>
        <v>#NUM!</v>
      </c>
      <c r="AW169" s="33"/>
      <c r="AX169" s="33"/>
      <c r="AY169" s="33"/>
      <c r="AZ169" s="33"/>
      <c r="BA169" s="33"/>
    </row>
    <row r="170" spans="1:53">
      <c r="A170" s="19">
        <v>39776.917581018519</v>
      </c>
      <c r="B170" t="s">
        <v>347</v>
      </c>
      <c r="C170" t="s">
        <v>348</v>
      </c>
      <c r="D170">
        <v>34.799999999999997</v>
      </c>
      <c r="E170">
        <v>23.7</v>
      </c>
      <c r="F170">
        <v>21.5</v>
      </c>
      <c r="G170">
        <v>10</v>
      </c>
      <c r="H170">
        <v>0.4</v>
      </c>
      <c r="I170" s="37">
        <v>146000000000</v>
      </c>
      <c r="J170">
        <v>0.42</v>
      </c>
      <c r="L170" s="9">
        <f>nov_2021_out_good[[#This Row],[Calculated Total Impact Energy(kt)]]*4180000000000*2/(nov_2021_out_good[[#This Row],[Vel(km/s)]]*1000)^2</f>
        <v>6251.1349676868022</v>
      </c>
      <c r="M170" s="9">
        <f>2*(nov_2021_out_good[[#This Row],[Mass (kg)]]/4/1500)^0.3333</f>
        <v>2.027520608401443</v>
      </c>
      <c r="N170" t="s">
        <v>490</v>
      </c>
      <c r="O170" t="s">
        <v>493</v>
      </c>
      <c r="P170">
        <v>-57.9</v>
      </c>
      <c r="Q170">
        <v>146.1</v>
      </c>
      <c r="R170">
        <v>23.715185009999999</v>
      </c>
      <c r="S170">
        <v>73.191155069999994</v>
      </c>
      <c r="T170">
        <v>63.35830498</v>
      </c>
      <c r="U170">
        <v>-10.179773920000001</v>
      </c>
      <c r="V170">
        <v>-20.29164269</v>
      </c>
      <c r="W170">
        <v>6.8579471910000001</v>
      </c>
      <c r="Z170">
        <v>1</v>
      </c>
      <c r="AA170">
        <v>0.6120217</v>
      </c>
      <c r="AB170">
        <v>2.2458499999999999E-2</v>
      </c>
      <c r="AC170">
        <v>2.5922440999999998</v>
      </c>
      <c r="AD170">
        <v>1.6021329</v>
      </c>
      <c r="AE170">
        <v>0.1463161</v>
      </c>
      <c r="AF170">
        <v>0.61799570000000004</v>
      </c>
      <c r="AG170">
        <v>4.3518800000000003E-2</v>
      </c>
      <c r="AH170">
        <v>16.408347299999999</v>
      </c>
      <c r="AI170">
        <v>1.0059279999999999</v>
      </c>
      <c r="AJ170">
        <v>90.297040199999998</v>
      </c>
      <c r="AK170">
        <v>2.3836947999999998</v>
      </c>
      <c r="AL170">
        <v>242.87694550000001</v>
      </c>
      <c r="AM170">
        <v>2.264E-4</v>
      </c>
      <c r="AN170">
        <v>20.682127999999999</v>
      </c>
      <c r="AO170">
        <v>1.3474469</v>
      </c>
      <c r="AP170">
        <v>35.265862400000003</v>
      </c>
      <c r="AQ170">
        <v>0.71696170000000004</v>
      </c>
      <c r="AR170">
        <v>241.64282929999999</v>
      </c>
      <c r="AS170">
        <v>1.0956294</v>
      </c>
      <c r="AT170">
        <v>3.8014581000000001</v>
      </c>
      <c r="AU170">
        <v>1.2201449</v>
      </c>
      <c r="AV170" s="40">
        <f>(5.2/nov_2021_out_good[[#This Row],[a]]+2*COS(nov_2021_out_good[[#This Row],[incl]]*3.1415/180)*((nov_2021_out_good[[#This Row],[a]]/5.2*(1-nov_2021_out_good[[#This Row],[e]]^2)^0.5)))</f>
        <v>3.7103931637334049</v>
      </c>
      <c r="AW170" s="33"/>
      <c r="AX170" s="33"/>
      <c r="AY170" s="33"/>
      <c r="AZ170" s="33"/>
      <c r="BA170" s="33"/>
    </row>
    <row r="171" spans="1:53">
      <c r="A171" s="19">
        <v>41482.354583333334</v>
      </c>
      <c r="B171" t="s">
        <v>82</v>
      </c>
      <c r="C171" t="s">
        <v>83</v>
      </c>
      <c r="D171">
        <v>26.5</v>
      </c>
      <c r="E171">
        <v>22.1</v>
      </c>
      <c r="F171">
        <v>16</v>
      </c>
      <c r="G171">
        <v>14.9</v>
      </c>
      <c r="H171">
        <v>-3.3</v>
      </c>
      <c r="I171" s="37">
        <v>120000000000</v>
      </c>
      <c r="J171">
        <v>0.36</v>
      </c>
      <c r="L171" s="9">
        <f>nov_2021_out_good[[#This Row],[Calculated Total Impact Energy(kt)]]*4180000000000*2/(nov_2021_out_good[[#This Row],[Vel(km/s)]]*1000)^2</f>
        <v>6162.0359943490103</v>
      </c>
      <c r="M171" s="9">
        <f>2*(nov_2021_out_good[[#This Row],[Mass (kg)]]/4/1500)^0.3333</f>
        <v>2.0178425236980968</v>
      </c>
      <c r="N171" t="s">
        <v>492</v>
      </c>
      <c r="O171" t="s">
        <v>493</v>
      </c>
      <c r="P171">
        <v>0.3</v>
      </c>
      <c r="Q171">
        <v>156.19999999999999</v>
      </c>
      <c r="R171">
        <v>22.111083189999999</v>
      </c>
      <c r="S171">
        <v>66.988171449999996</v>
      </c>
      <c r="T171">
        <v>80.797283390000004</v>
      </c>
      <c r="U171">
        <v>-3.254786567</v>
      </c>
      <c r="V171">
        <v>-20.089623790000001</v>
      </c>
      <c r="W171">
        <v>8.6436901989999999</v>
      </c>
      <c r="Z171">
        <v>1</v>
      </c>
      <c r="AA171">
        <v>0.68030869999999999</v>
      </c>
      <c r="AB171">
        <v>1.36475E-2</v>
      </c>
      <c r="AC171">
        <v>2.5226955000000002</v>
      </c>
      <c r="AD171">
        <v>1.6015021</v>
      </c>
      <c r="AE171">
        <v>0.18405650000000001</v>
      </c>
      <c r="AF171">
        <v>0.57520590000000005</v>
      </c>
      <c r="AG171">
        <v>4.9226399999999997E-2</v>
      </c>
      <c r="AH171">
        <v>17.135303700000001</v>
      </c>
      <c r="AI171">
        <v>1.2200283000000001</v>
      </c>
      <c r="AJ171">
        <v>264.47953699999999</v>
      </c>
      <c r="AK171">
        <v>3.2973406000000001</v>
      </c>
      <c r="AL171">
        <v>124.29548939999999</v>
      </c>
      <c r="AM171">
        <v>3.3389999999999998E-4</v>
      </c>
      <c r="AN171">
        <v>18.598088799999999</v>
      </c>
      <c r="AO171">
        <v>1.2892364000000001</v>
      </c>
      <c r="AP171">
        <v>34.543776399999999</v>
      </c>
      <c r="AQ171">
        <v>0.92147159999999995</v>
      </c>
      <c r="AR171">
        <v>300.91294260000001</v>
      </c>
      <c r="AS171">
        <v>1.3396083999999999</v>
      </c>
      <c r="AT171">
        <v>9.0268335000000004</v>
      </c>
      <c r="AU171">
        <v>1.0605842000000001</v>
      </c>
      <c r="AV171" s="40">
        <f>(5.2/nov_2021_out_good[[#This Row],[a]]+2*COS(nov_2021_out_good[[#This Row],[incl]]*3.1415/180)*((nov_2021_out_good[[#This Row],[a]]/5.2*(1-nov_2021_out_good[[#This Row],[e]]^2)^0.5)))</f>
        <v>3.7284499420413191</v>
      </c>
      <c r="AW171" s="33"/>
      <c r="AX171" s="33"/>
      <c r="AY171" s="33"/>
      <c r="AZ171" s="33"/>
      <c r="BA171" s="33"/>
    </row>
    <row r="172" spans="1:53">
      <c r="A172" s="19">
        <v>43889.396226851852</v>
      </c>
      <c r="B172" t="s">
        <v>24</v>
      </c>
      <c r="C172" t="s">
        <v>624</v>
      </c>
      <c r="D172">
        <v>34.5</v>
      </c>
      <c r="E172">
        <v>21.5</v>
      </c>
      <c r="F172">
        <v>-18.2</v>
      </c>
      <c r="G172">
        <v>-11.3</v>
      </c>
      <c r="H172">
        <v>-2.1</v>
      </c>
      <c r="I172" s="37">
        <v>115000000000</v>
      </c>
      <c r="J172">
        <v>0.34</v>
      </c>
      <c r="L172" s="9">
        <f>nov_2021_out_good[[#This Row],[Calculated Total Impact Energy(kt)]]*4180000000000*2/(nov_2021_out_good[[#This Row],[Vel(km/s)]]*1000)^2</f>
        <v>6149.0535424553809</v>
      </c>
      <c r="M172" s="9">
        <f>2*(nov_2021_out_good[[#This Row],[Mass (kg)]]/4/1500)^0.3333</f>
        <v>2.0164245755905803</v>
      </c>
      <c r="N172" t="s">
        <v>492</v>
      </c>
      <c r="O172" t="s">
        <v>493</v>
      </c>
      <c r="P172">
        <v>45.7</v>
      </c>
      <c r="Q172">
        <v>15.1</v>
      </c>
      <c r="R172">
        <v>21.525333910000001</v>
      </c>
      <c r="S172">
        <v>42.653374790000001</v>
      </c>
      <c r="T172">
        <v>154.97883160000001</v>
      </c>
      <c r="U172">
        <v>13.21598107</v>
      </c>
      <c r="V172">
        <v>-6.1686586720000003</v>
      </c>
      <c r="W172">
        <v>15.831155819999999</v>
      </c>
      <c r="Z172">
        <v>1</v>
      </c>
      <c r="AA172">
        <v>0.58609929999999999</v>
      </c>
      <c r="AB172">
        <v>1.91302E-2</v>
      </c>
      <c r="AC172">
        <v>2.2968308</v>
      </c>
      <c r="AD172">
        <v>1.441465</v>
      </c>
      <c r="AE172">
        <v>0.1103811</v>
      </c>
      <c r="AF172">
        <v>0.59340029999999999</v>
      </c>
      <c r="AG172">
        <v>3.8828799999999997E-2</v>
      </c>
      <c r="AH172">
        <v>8.0157071999999996</v>
      </c>
      <c r="AI172">
        <v>1.0564347999999999</v>
      </c>
      <c r="AJ172">
        <v>84.4814662</v>
      </c>
      <c r="AK172">
        <v>2.2142035999999998</v>
      </c>
      <c r="AL172">
        <v>338.97801190000001</v>
      </c>
      <c r="AM172">
        <v>6.9240000000000002E-4</v>
      </c>
      <c r="AN172">
        <v>18.300317100000001</v>
      </c>
      <c r="AO172">
        <v>1.2606161</v>
      </c>
      <c r="AP172">
        <v>34.2913864</v>
      </c>
      <c r="AQ172">
        <v>0.68715910000000002</v>
      </c>
      <c r="AR172">
        <v>332.01425360000002</v>
      </c>
      <c r="AS172">
        <v>1.0805582</v>
      </c>
      <c r="AT172">
        <v>2.1861508999999999</v>
      </c>
      <c r="AU172">
        <v>1.1619425999999999</v>
      </c>
      <c r="AV172" s="40">
        <f>(5.2/nov_2021_out_good[[#This Row],[a]]+2*COS(nov_2021_out_good[[#This Row],[incl]]*3.1415/180)*((nov_2021_out_good[[#This Row],[a]]/5.2*(1-nov_2021_out_good[[#This Row],[e]]^2)^0.5)))</f>
        <v>4.0493298535211499</v>
      </c>
      <c r="AW172" s="33"/>
      <c r="AX172" s="33"/>
      <c r="AY172" s="33"/>
      <c r="AZ172" s="33"/>
      <c r="BA172" s="33"/>
    </row>
    <row r="173" spans="1:53">
      <c r="A173" s="19">
        <v>39667.254976851851</v>
      </c>
      <c r="B173" t="s">
        <v>360</v>
      </c>
      <c r="C173" t="s">
        <v>361</v>
      </c>
      <c r="D173">
        <v>45.4</v>
      </c>
      <c r="E173">
        <v>13.8</v>
      </c>
      <c r="F173">
        <v>6.5</v>
      </c>
      <c r="G173">
        <v>-12.1</v>
      </c>
      <c r="H173">
        <v>1.7</v>
      </c>
      <c r="I173" s="37">
        <v>41000000000</v>
      </c>
      <c r="J173">
        <v>0.14000000000000001</v>
      </c>
      <c r="L173" s="9">
        <f>nov_2021_out_good[[#This Row],[Calculated Total Impact Energy(kt)]]*4180000000000*2/(nov_2021_out_good[[#This Row],[Vel(km/s)]]*1000)^2</f>
        <v>6145.7676958622142</v>
      </c>
      <c r="M173" s="9">
        <f>2*(nov_2021_out_good[[#This Row],[Mass (kg)]]/4/1500)^0.3333</f>
        <v>2.0160653777791739</v>
      </c>
      <c r="N173" t="s">
        <v>492</v>
      </c>
      <c r="O173" t="s">
        <v>493</v>
      </c>
      <c r="P173">
        <v>18.5</v>
      </c>
      <c r="Q173">
        <v>180</v>
      </c>
      <c r="R173">
        <v>13.84015896</v>
      </c>
      <c r="S173">
        <v>66.020906870000005</v>
      </c>
      <c r="T173">
        <v>253.107069</v>
      </c>
      <c r="U173">
        <v>3.6746304809999999</v>
      </c>
      <c r="V173">
        <v>12.1</v>
      </c>
      <c r="W173">
        <v>5.624685844</v>
      </c>
      <c r="Z173">
        <v>1</v>
      </c>
      <c r="AA173">
        <v>0.91284330000000002</v>
      </c>
      <c r="AB173">
        <v>6.3438000000000001E-3</v>
      </c>
      <c r="AC173">
        <v>1.8447492999999999</v>
      </c>
      <c r="AD173">
        <v>1.3787963000000001</v>
      </c>
      <c r="AE173">
        <v>0.12971750000000001</v>
      </c>
      <c r="AF173">
        <v>0.33794190000000002</v>
      </c>
      <c r="AG173">
        <v>6.4789200000000005E-2</v>
      </c>
      <c r="AH173">
        <v>6.4677641000000001</v>
      </c>
      <c r="AI173">
        <v>0.37444889999999997</v>
      </c>
      <c r="AJ173">
        <v>307.21255189999999</v>
      </c>
      <c r="AK173">
        <v>3.3937046</v>
      </c>
      <c r="AL173">
        <v>314.9888009</v>
      </c>
      <c r="AM173">
        <v>3.6620000000000001E-4</v>
      </c>
      <c r="AN173">
        <v>8.8512479000000006</v>
      </c>
      <c r="AO173">
        <v>1.1125683</v>
      </c>
      <c r="AP173">
        <v>33.259242200000003</v>
      </c>
      <c r="AQ173">
        <v>0.91000029999999998</v>
      </c>
      <c r="AR173">
        <v>148.73042129999999</v>
      </c>
      <c r="AS173">
        <v>2.8859054</v>
      </c>
      <c r="AT173">
        <v>-13.377129999999999</v>
      </c>
      <c r="AU173">
        <v>1.4362667</v>
      </c>
      <c r="AV173" s="40">
        <f>(5.2/nov_2021_out_good[[#This Row],[a]]+2*COS(nov_2021_out_good[[#This Row],[incl]]*3.1415/180)*((nov_2021_out_good[[#This Row],[a]]/5.2*(1-nov_2021_out_good[[#This Row],[e]]^2)^0.5)))</f>
        <v>4.2673358502797258</v>
      </c>
      <c r="AW173" s="33"/>
      <c r="AX173" s="33"/>
      <c r="AY173" s="33"/>
      <c r="AZ173" s="33"/>
      <c r="BA173" s="33"/>
    </row>
    <row r="174" spans="1:53">
      <c r="A174" s="38">
        <v>44644.155347222222</v>
      </c>
      <c r="B174" s="9" t="s">
        <v>239</v>
      </c>
      <c r="C174" s="9" t="s">
        <v>1697</v>
      </c>
      <c r="D174" s="9">
        <v>56.7</v>
      </c>
      <c r="E174" s="9">
        <v>18.2</v>
      </c>
      <c r="F174" s="9">
        <v>-12.4</v>
      </c>
      <c r="G174" s="9">
        <v>11.4</v>
      </c>
      <c r="H174" s="9">
        <v>6.9</v>
      </c>
      <c r="I174" s="39">
        <v>76000000000</v>
      </c>
      <c r="J174" s="9">
        <v>0.24</v>
      </c>
      <c r="K174" s="9"/>
      <c r="L174" s="9">
        <f>nov_2021_out_good[[#This Row],[Calculated Total Impact Energy(kt)]]*4180000000000*2/(nov_2021_out_good[[#This Row],[Vel(km/s)]]*1000)^2</f>
        <v>6057.2394638328706</v>
      </c>
      <c r="M174" s="9">
        <f>2*(nov_2021_out_good[[#This Row],[Mass (kg)]]/4/1500)^0.3333</f>
        <v>2.0063391875302892</v>
      </c>
      <c r="N174" s="9" t="s">
        <v>492</v>
      </c>
      <c r="O174" s="9" t="s">
        <v>491</v>
      </c>
      <c r="P174" s="9">
        <v>1.9</v>
      </c>
      <c r="Q174" s="9">
        <v>-20.6</v>
      </c>
      <c r="R174" s="9">
        <v>18.202472360000002</v>
      </c>
      <c r="S174" s="9">
        <v>32.329909020000002</v>
      </c>
      <c r="T174" s="9">
        <v>220.3928707</v>
      </c>
      <c r="U174" s="9">
        <v>7.4140284769999996</v>
      </c>
      <c r="V174" s="9">
        <v>6.3082422669999998</v>
      </c>
      <c r="W174" s="9">
        <v>15.380775699999999</v>
      </c>
      <c r="X174" s="9"/>
      <c r="Y174" s="9"/>
      <c r="Z174" s="9">
        <v>1</v>
      </c>
      <c r="AA174" s="9">
        <v>0.54725500000000005</v>
      </c>
      <c r="AB174" s="9">
        <v>2.7911600000000002E-2</v>
      </c>
      <c r="AC174" s="9">
        <v>1.3945276</v>
      </c>
      <c r="AD174" s="9">
        <v>0.97089130000000001</v>
      </c>
      <c r="AE174" s="9">
        <v>2.0912300000000002E-2</v>
      </c>
      <c r="AF174" s="9">
        <v>0.43633749999999999</v>
      </c>
      <c r="AG174" s="9">
        <v>3.2879100000000001E-2</v>
      </c>
      <c r="AH174" s="9">
        <v>10.128674999999999</v>
      </c>
      <c r="AI174" s="9">
        <v>0.88938680000000003</v>
      </c>
      <c r="AJ174" s="9">
        <v>118.98857080000001</v>
      </c>
      <c r="AK174" s="9">
        <v>2.2633616000000001</v>
      </c>
      <c r="AL174" s="9">
        <v>183.17717630000001</v>
      </c>
      <c r="AM174" s="9">
        <v>2.1440000000000001E-4</v>
      </c>
      <c r="AN174" s="9">
        <v>14.615524499999999</v>
      </c>
      <c r="AO174" s="9">
        <v>1.1440212999999999</v>
      </c>
      <c r="AP174" s="9">
        <v>29.4311626</v>
      </c>
      <c r="AQ174" s="9">
        <v>0.33435559999999998</v>
      </c>
      <c r="AR174" s="9">
        <v>189.96650510000001</v>
      </c>
      <c r="AS174" s="9">
        <v>1.2758788000000001</v>
      </c>
      <c r="AT174" s="9">
        <v>-24.5539205</v>
      </c>
      <c r="AU174" s="9">
        <v>1.1475398000000001</v>
      </c>
      <c r="AV174" s="40">
        <f>(5.2/nov_2021_out_good[[#This Row],[a]]+2*COS(nov_2021_out_good[[#This Row],[incl]]*3.1415/180)*((nov_2021_out_good[[#This Row],[a]]/5.2*(1-nov_2021_out_good[[#This Row],[e]]^2)^0.5)))</f>
        <v>5.6866640355106615</v>
      </c>
      <c r="AW174" s="40"/>
      <c r="AX174" s="40"/>
      <c r="AY174" s="40"/>
      <c r="AZ174" s="40"/>
      <c r="BA174" s="40"/>
    </row>
    <row r="175" spans="1:53">
      <c r="A175" s="19">
        <v>43701.502071759256</v>
      </c>
      <c r="B175" t="s">
        <v>53</v>
      </c>
      <c r="C175" t="s">
        <v>840</v>
      </c>
      <c r="D175">
        <v>39.799999999999997</v>
      </c>
      <c r="E175">
        <v>13.4</v>
      </c>
      <c r="F175">
        <v>11.1</v>
      </c>
      <c r="G175">
        <v>-5.2</v>
      </c>
      <c r="H175">
        <v>5.4</v>
      </c>
      <c r="I175" s="37">
        <v>40000000000</v>
      </c>
      <c r="J175">
        <v>0.13</v>
      </c>
      <c r="L175" s="9">
        <f>nov_2021_out_good[[#This Row],[Calculated Total Impact Energy(kt)]]*4180000000000*2/(nov_2021_out_good[[#This Row],[Vel(km/s)]]*1000)^2</f>
        <v>6052.5729561149474</v>
      </c>
      <c r="M175" s="9">
        <f>2*(nov_2021_out_good[[#This Row],[Mass (kg)]]/4/1500)^0.3333</f>
        <v>2.0058238776365527</v>
      </c>
      <c r="N175" t="s">
        <v>492</v>
      </c>
      <c r="O175" t="s">
        <v>491</v>
      </c>
      <c r="P175">
        <v>21.9</v>
      </c>
      <c r="Q175">
        <v>-130.4</v>
      </c>
      <c r="R175">
        <v>13.394401820000001</v>
      </c>
      <c r="S175">
        <v>85.775857189999996</v>
      </c>
      <c r="T175">
        <v>242.2649217</v>
      </c>
      <c r="U175">
        <v>6.2166073830000004</v>
      </c>
      <c r="V175">
        <v>11.8232987</v>
      </c>
      <c r="W175">
        <v>0.98661061699999997</v>
      </c>
      <c r="Z175">
        <v>1</v>
      </c>
      <c r="AA175">
        <v>0.98167769999999999</v>
      </c>
      <c r="AB175">
        <v>1.0131899999999999E-2</v>
      </c>
      <c r="AC175">
        <v>3.0699671999999998</v>
      </c>
      <c r="AD175">
        <v>2.0258224999999999</v>
      </c>
      <c r="AE175">
        <v>0.24422279999999999</v>
      </c>
      <c r="AF175">
        <v>0.51541769999999998</v>
      </c>
      <c r="AG175">
        <v>6.3135700000000003E-2</v>
      </c>
      <c r="AH175">
        <v>1.9794571999999999</v>
      </c>
      <c r="AI175">
        <v>0.2269448</v>
      </c>
      <c r="AJ175">
        <v>23.9099465</v>
      </c>
      <c r="AK175">
        <v>3.2556778</v>
      </c>
      <c r="AL175">
        <v>330.74964720000003</v>
      </c>
      <c r="AM175">
        <v>3.4359999999999998E-3</v>
      </c>
      <c r="AN175">
        <v>8.0998351999999993</v>
      </c>
      <c r="AO175">
        <v>1.139351</v>
      </c>
      <c r="AP175">
        <v>36.288270799999999</v>
      </c>
      <c r="AQ175">
        <v>0.72740020000000005</v>
      </c>
      <c r="AR175">
        <v>278.2590257</v>
      </c>
      <c r="AS175">
        <v>5.2515152</v>
      </c>
      <c r="AT175">
        <v>-32.057891400000003</v>
      </c>
      <c r="AU175">
        <v>1.2909889000000001</v>
      </c>
      <c r="AV175" s="40">
        <f>(5.2/nov_2021_out_good[[#This Row],[a]]+2*COS(nov_2021_out_good[[#This Row],[incl]]*3.1415/180)*((nov_2021_out_good[[#This Row],[a]]/5.2*(1-nov_2021_out_good[[#This Row],[e]]^2)^0.5)))</f>
        <v>3.2341550394626069</v>
      </c>
      <c r="AW175" s="33"/>
      <c r="AX175" s="33"/>
      <c r="AY175" s="33"/>
      <c r="AZ175" s="33"/>
      <c r="BA175" s="33"/>
    </row>
    <row r="176" spans="1:53">
      <c r="A176" s="19">
        <v>43539.518703703703</v>
      </c>
      <c r="B176" t="s">
        <v>871</v>
      </c>
      <c r="C176" t="s">
        <v>872</v>
      </c>
      <c r="D176">
        <v>31.5</v>
      </c>
      <c r="E176">
        <v>14.4</v>
      </c>
      <c r="F176">
        <v>5.4</v>
      </c>
      <c r="G176">
        <v>-13.2</v>
      </c>
      <c r="H176">
        <v>1.7</v>
      </c>
      <c r="I176" s="37">
        <v>46000000000</v>
      </c>
      <c r="J176">
        <v>0.15</v>
      </c>
      <c r="L176" s="9">
        <f>nov_2021_out_good[[#This Row],[Calculated Total Impact Energy(kt)]]*4180000000000*2/(nov_2021_out_good[[#This Row],[Vel(km/s)]]*1000)^2</f>
        <v>6047.4537037037035</v>
      </c>
      <c r="M176" s="9">
        <f>2*(nov_2021_out_good[[#This Row],[Mass (kg)]]/4/1500)^0.3333</f>
        <v>2.0052582675973998</v>
      </c>
      <c r="N176" t="s">
        <v>492</v>
      </c>
      <c r="O176" t="s">
        <v>493</v>
      </c>
      <c r="P176">
        <v>63.7</v>
      </c>
      <c r="Q176">
        <v>95.7</v>
      </c>
      <c r="R176">
        <v>14.362799170000001</v>
      </c>
      <c r="S176">
        <v>71.601588079999999</v>
      </c>
      <c r="T176">
        <v>162.65832309999999</v>
      </c>
      <c r="U176">
        <v>13.00914096</v>
      </c>
      <c r="V176">
        <v>-4.0622793819999998</v>
      </c>
      <c r="W176">
        <v>4.533225979</v>
      </c>
      <c r="Z176">
        <v>1</v>
      </c>
      <c r="AA176">
        <v>0.98068619999999995</v>
      </c>
      <c r="AB176">
        <v>2.1335E-3</v>
      </c>
      <c r="AC176">
        <v>2.4631017000000002</v>
      </c>
      <c r="AD176">
        <v>1.7218939</v>
      </c>
      <c r="AE176">
        <v>0.26650049999999997</v>
      </c>
      <c r="AF176">
        <v>0.43046069999999997</v>
      </c>
      <c r="AG176">
        <v>8.9039599999999997E-2</v>
      </c>
      <c r="AH176">
        <v>10.5144503</v>
      </c>
      <c r="AI176">
        <v>0.61777349999999998</v>
      </c>
      <c r="AJ176">
        <v>17.4216774</v>
      </c>
      <c r="AK176">
        <v>0.9846821</v>
      </c>
      <c r="AL176">
        <v>174.37221600000001</v>
      </c>
      <c r="AM176">
        <v>6.6000000000000003E-6</v>
      </c>
      <c r="AN176">
        <v>8.9415221000000003</v>
      </c>
      <c r="AO176">
        <v>1.1489716999999999</v>
      </c>
      <c r="AP176">
        <v>35.623285799999998</v>
      </c>
      <c r="AQ176">
        <v>1.1191960999999999</v>
      </c>
      <c r="AR176">
        <v>113.3446016</v>
      </c>
      <c r="AS176">
        <v>1.2721321999999999</v>
      </c>
      <c r="AT176">
        <v>-25.4344891</v>
      </c>
      <c r="AU176">
        <v>3.2302214</v>
      </c>
      <c r="AV176" s="40">
        <f>(5.2/nov_2021_out_good[[#This Row],[a]]+2*COS(nov_2021_out_good[[#This Row],[incl]]*3.1415/180)*((nov_2021_out_good[[#This Row],[a]]/5.2*(1-nov_2021_out_good[[#This Row],[e]]^2)^0.5)))</f>
        <v>3.6076622301727399</v>
      </c>
      <c r="AW176" s="33"/>
      <c r="AX176" s="33"/>
      <c r="AY176" s="33"/>
      <c r="AZ176" s="33"/>
      <c r="BA176" s="33"/>
    </row>
    <row r="177" spans="1:53">
      <c r="A177" s="19">
        <v>42635.206817129627</v>
      </c>
      <c r="B177" t="s">
        <v>607</v>
      </c>
      <c r="C177" t="s">
        <v>608</v>
      </c>
      <c r="D177">
        <v>40</v>
      </c>
      <c r="E177">
        <v>17.5</v>
      </c>
      <c r="F177">
        <v>-2.5</v>
      </c>
      <c r="G177">
        <v>-3.3</v>
      </c>
      <c r="H177">
        <v>17</v>
      </c>
      <c r="I177" s="37">
        <v>71000000000</v>
      </c>
      <c r="J177">
        <v>0.22</v>
      </c>
      <c r="L177" s="9">
        <f>nov_2021_out_good[[#This Row],[Calculated Total Impact Energy(kt)]]*4180000000000*2/(nov_2021_out_good[[#This Row],[Vel(km/s)]]*1000)^2</f>
        <v>6005.5510204081629</v>
      </c>
      <c r="M177" s="9">
        <f>2*(nov_2021_out_good[[#This Row],[Mass (kg)]]/4/1500)^0.3333</f>
        <v>2.0006165282657471</v>
      </c>
      <c r="N177" t="s">
        <v>490</v>
      </c>
      <c r="O177" t="s">
        <v>493</v>
      </c>
      <c r="P177">
        <v>-51.8</v>
      </c>
      <c r="Q177">
        <v>178.5</v>
      </c>
      <c r="R177">
        <v>17.496856860000001</v>
      </c>
      <c r="S177">
        <v>47.291828180000003</v>
      </c>
      <c r="T177">
        <v>195.16926749999999</v>
      </c>
      <c r="U177">
        <v>12.40902631</v>
      </c>
      <c r="V177">
        <v>3.3643115429999999</v>
      </c>
      <c r="W177">
        <v>11.86749653</v>
      </c>
      <c r="Z177">
        <v>1</v>
      </c>
      <c r="AA177">
        <v>0.99858290000000005</v>
      </c>
      <c r="AB177">
        <v>1.6366E-3</v>
      </c>
      <c r="AC177">
        <v>1.8460862</v>
      </c>
      <c r="AD177">
        <v>1.4223345000000001</v>
      </c>
      <c r="AE177">
        <v>0.1175654</v>
      </c>
      <c r="AF177">
        <v>0.29792689999999999</v>
      </c>
      <c r="AG177">
        <v>5.8141900000000003E-2</v>
      </c>
      <c r="AH177">
        <v>23.216527500000002</v>
      </c>
      <c r="AI177">
        <v>1.5092772999999999</v>
      </c>
      <c r="AJ177">
        <v>348.001217</v>
      </c>
      <c r="AK177">
        <v>2.0681185000000002</v>
      </c>
      <c r="AL177">
        <v>359.39063060000001</v>
      </c>
      <c r="AM177">
        <v>2.9E-5</v>
      </c>
      <c r="AN177">
        <v>13.5540989</v>
      </c>
      <c r="AO177">
        <v>1.1330965</v>
      </c>
      <c r="AP177">
        <v>33.825304299999999</v>
      </c>
      <c r="AQ177">
        <v>0.76206149999999995</v>
      </c>
      <c r="AR177">
        <v>117.4903925</v>
      </c>
      <c r="AS177">
        <v>3.5478925000000001</v>
      </c>
      <c r="AT177">
        <v>-70.311348499999994</v>
      </c>
      <c r="AU177">
        <v>1.3373759999999999</v>
      </c>
      <c r="AV177" s="40">
        <f>(5.2/nov_2021_out_good[[#This Row],[a]]+2*COS(nov_2021_out_good[[#This Row],[incl]]*3.1415/180)*((nov_2021_out_good[[#This Row],[a]]/5.2*(1-nov_2021_out_good[[#This Row],[e]]^2)^0.5)))</f>
        <v>4.1358855854094339</v>
      </c>
      <c r="AW177" s="33"/>
      <c r="AX177" s="33"/>
      <c r="AY177" s="33"/>
      <c r="AZ177" s="33"/>
      <c r="BA177" s="33"/>
    </row>
    <row r="178" spans="1:53">
      <c r="A178" s="38">
        <v>42627.626284722224</v>
      </c>
      <c r="B178" s="9" t="s">
        <v>609</v>
      </c>
      <c r="C178" s="9" t="s">
        <v>556</v>
      </c>
      <c r="D178" s="9">
        <v>54</v>
      </c>
      <c r="E178" s="9">
        <v>18.3</v>
      </c>
      <c r="F178" s="9">
        <v>3.5</v>
      </c>
      <c r="G178" s="9">
        <v>-16.2</v>
      </c>
      <c r="H178" s="9">
        <v>7.7</v>
      </c>
      <c r="I178" s="39">
        <v>76000000000</v>
      </c>
      <c r="J178" s="9">
        <v>0.24</v>
      </c>
      <c r="K178" s="9"/>
      <c r="L178" s="9">
        <f>nov_2021_out_good[[#This Row],[Calculated Total Impact Energy(kt)]]*4180000000000*2/(nov_2021_out_good[[#This Row],[Vel(km/s)]]*1000)^2</f>
        <v>5991.2209979396221</v>
      </c>
      <c r="M178" s="9">
        <f>2*(nov_2021_out_good[[#This Row],[Mass (kg)]]/4/1500)^0.3333</f>
        <v>1.9990241767616401</v>
      </c>
      <c r="N178" s="9" t="s">
        <v>490</v>
      </c>
      <c r="O178" s="9" t="s">
        <v>493</v>
      </c>
      <c r="P178" s="9">
        <v>-3.5</v>
      </c>
      <c r="Q178" s="9">
        <v>44.6</v>
      </c>
      <c r="R178" s="9">
        <v>18.275119700000001</v>
      </c>
      <c r="S178" s="9">
        <v>59.277898219999997</v>
      </c>
      <c r="T178" s="9">
        <v>117.0451501</v>
      </c>
      <c r="U178" s="9">
        <v>7.1433566949999996</v>
      </c>
      <c r="V178" s="9">
        <v>-13.992357630000001</v>
      </c>
      <c r="W178" s="9">
        <v>9.3362938609999997</v>
      </c>
      <c r="X178" s="9"/>
      <c r="Y178" s="9"/>
      <c r="Z178" s="9">
        <v>1</v>
      </c>
      <c r="AA178" s="9">
        <v>0.88460839999999996</v>
      </c>
      <c r="AB178" s="9">
        <v>6.1834000000000004E-3</v>
      </c>
      <c r="AC178" s="9">
        <v>5.6114528999999997</v>
      </c>
      <c r="AD178" s="9">
        <v>3.2480305999999999</v>
      </c>
      <c r="AE178" s="9">
        <v>0.95943909999999999</v>
      </c>
      <c r="AF178" s="9">
        <v>0.72764779999999996</v>
      </c>
      <c r="AG178" s="9">
        <v>8.1131700000000001E-2</v>
      </c>
      <c r="AH178" s="9">
        <v>5.1382558999999999</v>
      </c>
      <c r="AI178" s="9">
        <v>0.44401370000000001</v>
      </c>
      <c r="AJ178" s="9">
        <v>44.426279600000001</v>
      </c>
      <c r="AK178" s="9">
        <v>1.5421156</v>
      </c>
      <c r="AL178" s="9">
        <v>351.99053759999998</v>
      </c>
      <c r="AM178" s="9">
        <v>1.032E-4</v>
      </c>
      <c r="AN178" s="9">
        <v>14.0415975</v>
      </c>
      <c r="AO178" s="9">
        <v>1.1661352</v>
      </c>
      <c r="AP178" s="9">
        <v>38.614876600000002</v>
      </c>
      <c r="AQ178" s="9">
        <v>1.0446588000000001</v>
      </c>
      <c r="AR178" s="9">
        <v>329.01889949999997</v>
      </c>
      <c r="AS178" s="9">
        <v>1.7399586</v>
      </c>
      <c r="AT178" s="9">
        <v>-26.969408399999999</v>
      </c>
      <c r="AU178" s="9">
        <v>1.108387</v>
      </c>
      <c r="AV178" s="40">
        <f>(5.2/nov_2021_out_good[[#This Row],[a]]+2*COS(nov_2021_out_good[[#This Row],[incl]]*3.1415/180)*((nov_2021_out_good[[#This Row],[a]]/5.2*(1-nov_2021_out_good[[#This Row],[e]]^2)^0.5)))</f>
        <v>2.4544458850067774</v>
      </c>
      <c r="AW178" s="33"/>
      <c r="AX178" s="33"/>
      <c r="AY178" s="33"/>
      <c r="AZ178" s="33"/>
      <c r="BA178" s="33"/>
    </row>
    <row r="179" spans="1:53">
      <c r="A179" s="19">
        <v>42556.058634259258</v>
      </c>
      <c r="B179" t="s">
        <v>187</v>
      </c>
      <c r="C179" t="s">
        <v>616</v>
      </c>
      <c r="D179">
        <v>38.200000000000003</v>
      </c>
      <c r="E179">
        <v>25.1</v>
      </c>
      <c r="F179">
        <v>-10.3</v>
      </c>
      <c r="G179">
        <v>-2</v>
      </c>
      <c r="H179">
        <v>-22.8</v>
      </c>
      <c r="I179" s="37">
        <v>153000000000</v>
      </c>
      <c r="J179">
        <v>0.44</v>
      </c>
      <c r="L179" s="9">
        <f>nov_2021_out_good[[#This Row],[Calculated Total Impact Energy(kt)]]*4180000000000*2/(nov_2021_out_good[[#This Row],[Vel(km/s)]]*1000)^2</f>
        <v>5838.637481944731</v>
      </c>
      <c r="M179" s="9">
        <f>2*(nov_2021_out_good[[#This Row],[Mass (kg)]]/4/1500)^0.3333</f>
        <v>1.9819094594604851</v>
      </c>
      <c r="N179" t="s">
        <v>492</v>
      </c>
      <c r="O179" t="s">
        <v>493</v>
      </c>
      <c r="P179">
        <v>1</v>
      </c>
      <c r="Q179">
        <v>48.6</v>
      </c>
      <c r="R179">
        <v>25.098406319999999</v>
      </c>
      <c r="S179">
        <v>69.697927780000001</v>
      </c>
      <c r="T179">
        <v>344.21451860000002</v>
      </c>
      <c r="U179">
        <v>-22.65146768</v>
      </c>
      <c r="V179">
        <v>6.403520286</v>
      </c>
      <c r="W179">
        <v>8.7083833019999997</v>
      </c>
      <c r="Z179">
        <v>1</v>
      </c>
      <c r="AA179">
        <v>1.0154417</v>
      </c>
      <c r="AB179">
        <v>1.5755999999999999E-3</v>
      </c>
      <c r="AC179">
        <v>1.5672702999999999</v>
      </c>
      <c r="AD179">
        <v>1.2913559999999999</v>
      </c>
      <c r="AE179">
        <v>7.8132199999999999E-2</v>
      </c>
      <c r="AF179">
        <v>0.21366250000000001</v>
      </c>
      <c r="AG179">
        <v>4.7329599999999999E-2</v>
      </c>
      <c r="AH179">
        <v>42.5151185</v>
      </c>
      <c r="AI179">
        <v>2.3385514999999999</v>
      </c>
      <c r="AJ179">
        <v>173.0408228</v>
      </c>
      <c r="AK179">
        <v>4.3302946999999996</v>
      </c>
      <c r="AL179">
        <v>103.2413057</v>
      </c>
      <c r="AM179">
        <v>1.827E-4</v>
      </c>
      <c r="AN179">
        <v>22.624860399999999</v>
      </c>
      <c r="AO179">
        <v>1.3989844</v>
      </c>
      <c r="AP179">
        <v>32.527476</v>
      </c>
      <c r="AQ179">
        <v>0.63891560000000003</v>
      </c>
      <c r="AR179">
        <v>305.72049750000002</v>
      </c>
      <c r="AS179">
        <v>2.9228934999999998</v>
      </c>
      <c r="AT179">
        <v>67.611363900000001</v>
      </c>
      <c r="AU179">
        <v>1.090592</v>
      </c>
      <c r="AV179" s="40">
        <f>(5.2/nov_2021_out_good[[#This Row],[a]]+2*COS(nov_2021_out_good[[#This Row],[incl]]*3.1415/180)*((nov_2021_out_good[[#This Row],[a]]/5.2*(1-nov_2021_out_good[[#This Row],[e]]^2)^0.5)))</f>
        <v>4.3844269567241589</v>
      </c>
      <c r="AW179" s="33"/>
      <c r="AX179" s="33"/>
      <c r="AY179" s="33"/>
      <c r="AZ179" s="33"/>
      <c r="BA179" s="33"/>
    </row>
    <row r="180" spans="1:53">
      <c r="A180" s="19">
        <v>41486.159884259258</v>
      </c>
      <c r="B180" t="s">
        <v>78</v>
      </c>
      <c r="C180" t="s">
        <v>79</v>
      </c>
      <c r="D180">
        <v>29.1</v>
      </c>
      <c r="E180">
        <v>17.8</v>
      </c>
      <c r="F180">
        <v>17.7</v>
      </c>
      <c r="G180">
        <v>-2.2999999999999998</v>
      </c>
      <c r="H180">
        <v>-0.1</v>
      </c>
      <c r="I180" s="37">
        <v>69000000000</v>
      </c>
      <c r="J180">
        <v>0.22</v>
      </c>
      <c r="L180" s="9">
        <f>nov_2021_out_good[[#This Row],[Calculated Total Impact Energy(kt)]]*4180000000000*2/(nov_2021_out_good[[#This Row],[Vel(km/s)]]*1000)^2</f>
        <v>5804.8226234061358</v>
      </c>
      <c r="M180" s="9">
        <f>2*(nov_2021_out_good[[#This Row],[Mass (kg)]]/4/1500)^0.3333</f>
        <v>1.9780763118840072</v>
      </c>
      <c r="N180" t="s">
        <v>490</v>
      </c>
      <c r="O180" t="s">
        <v>493</v>
      </c>
      <c r="P180">
        <v>-31.8</v>
      </c>
      <c r="Q180">
        <v>137.1</v>
      </c>
      <c r="R180">
        <v>17.84908961</v>
      </c>
      <c r="S180">
        <v>46.450594250000002</v>
      </c>
      <c r="T180">
        <v>53.237805299999998</v>
      </c>
      <c r="U180">
        <v>-7.7425355739999997</v>
      </c>
      <c r="V180">
        <v>-10.363910710000001</v>
      </c>
      <c r="W180">
        <v>12.297662280000001</v>
      </c>
      <c r="Z180">
        <v>1</v>
      </c>
      <c r="AA180">
        <v>0.97251600000000005</v>
      </c>
      <c r="AB180">
        <v>4.5607E-3</v>
      </c>
      <c r="AC180">
        <v>21.969781000000001</v>
      </c>
      <c r="AD180">
        <v>11.4711485</v>
      </c>
      <c r="AE180">
        <v>12.344128700000001</v>
      </c>
      <c r="AF180">
        <v>0.9152207</v>
      </c>
      <c r="AG180">
        <v>9.1510099999999997E-2</v>
      </c>
      <c r="AH180">
        <v>1.8036658999999999</v>
      </c>
      <c r="AI180">
        <v>0.41985830000000002</v>
      </c>
      <c r="AJ180">
        <v>155.77851849999999</v>
      </c>
      <c r="AK180">
        <v>0.95116730000000005</v>
      </c>
      <c r="AL180">
        <v>127.9692573</v>
      </c>
      <c r="AM180">
        <v>9.5347999999999995E-3</v>
      </c>
      <c r="AN180">
        <v>13.6369452</v>
      </c>
      <c r="AO180">
        <v>1.1532142000000001</v>
      </c>
      <c r="AP180">
        <v>40.872579199999997</v>
      </c>
      <c r="AQ180">
        <v>1.0179099</v>
      </c>
      <c r="AR180">
        <v>181.9477152</v>
      </c>
      <c r="AS180">
        <v>1.2696353</v>
      </c>
      <c r="AT180">
        <v>4.9331994999999997</v>
      </c>
      <c r="AU180">
        <v>1.2859231</v>
      </c>
      <c r="AV180" s="40">
        <f>(5.2/nov_2021_out_good[[#This Row],[a]]+2*COS(nov_2021_out_good[[#This Row],[incl]]*3.1415/180)*((nov_2021_out_good[[#This Row],[a]]/5.2*(1-nov_2021_out_good[[#This Row],[e]]^2)^0.5)))</f>
        <v>2.2302508014884985</v>
      </c>
      <c r="AW180" s="33"/>
      <c r="AX180" s="33"/>
      <c r="AY180" s="33"/>
      <c r="AZ180" s="33"/>
      <c r="BA180" s="33"/>
    </row>
    <row r="181" spans="1:53">
      <c r="A181" s="19">
        <v>43561.499409722222</v>
      </c>
      <c r="B181" t="s">
        <v>813</v>
      </c>
      <c r="C181" t="s">
        <v>866</v>
      </c>
      <c r="D181">
        <v>41.5</v>
      </c>
      <c r="E181">
        <v>18.100000000000001</v>
      </c>
      <c r="F181">
        <v>6.2</v>
      </c>
      <c r="G181">
        <v>11.1</v>
      </c>
      <c r="H181">
        <v>-12.9</v>
      </c>
      <c r="I181" s="37">
        <v>70000000000</v>
      </c>
      <c r="J181">
        <v>0.22</v>
      </c>
      <c r="L181" s="9">
        <f>nov_2021_out_good[[#This Row],[Calculated Total Impact Energy(kt)]]*4180000000000*2/(nov_2021_out_good[[#This Row],[Vel(km/s)]]*1000)^2</f>
        <v>5613.9922468789109</v>
      </c>
      <c r="M181" s="9">
        <f>2*(nov_2021_out_good[[#This Row],[Mass (kg)]]/4/1500)^0.3333</f>
        <v>1.9561604665570964</v>
      </c>
      <c r="N181" t="s">
        <v>492</v>
      </c>
      <c r="O181" t="s">
        <v>493</v>
      </c>
      <c r="P181">
        <v>56.5</v>
      </c>
      <c r="Q181">
        <v>94.9</v>
      </c>
      <c r="R181">
        <v>18.112426670000001</v>
      </c>
      <c r="S181">
        <v>74.155091639999995</v>
      </c>
      <c r="T181">
        <v>24.138276229999999</v>
      </c>
      <c r="U181">
        <v>-15.90067795</v>
      </c>
      <c r="V181">
        <v>-7.1254686830000002</v>
      </c>
      <c r="W181">
        <v>4.9453146180000003</v>
      </c>
      <c r="Z181">
        <v>1</v>
      </c>
      <c r="AA181">
        <v>0.64076080000000002</v>
      </c>
      <c r="AB181">
        <v>3.1727999999999999E-2</v>
      </c>
      <c r="AC181">
        <v>1.0308040000000001</v>
      </c>
      <c r="AD181">
        <v>0.83578240000000004</v>
      </c>
      <c r="AE181">
        <v>1.9443800000000001E-2</v>
      </c>
      <c r="AF181">
        <v>0.2333402</v>
      </c>
      <c r="AG181">
        <v>2.05235E-2</v>
      </c>
      <c r="AH181">
        <v>27.172309299999998</v>
      </c>
      <c r="AI181">
        <v>2.4250471999999998</v>
      </c>
      <c r="AJ181">
        <v>334.2978923</v>
      </c>
      <c r="AK181">
        <v>5.0019665</v>
      </c>
      <c r="AL181">
        <v>16.142882199999999</v>
      </c>
      <c r="AM181">
        <v>1.8770000000000001E-4</v>
      </c>
      <c r="AN181">
        <v>14.1415749</v>
      </c>
      <c r="AO181">
        <v>1.1535131000000001</v>
      </c>
      <c r="AP181">
        <v>26.6762868</v>
      </c>
      <c r="AQ181">
        <v>0.46283350000000001</v>
      </c>
      <c r="AR181">
        <v>259.96615839999998</v>
      </c>
      <c r="AS181">
        <v>1.3690100000000001</v>
      </c>
      <c r="AT181">
        <v>35.819589399999998</v>
      </c>
      <c r="AU181">
        <v>1.7436119999999999</v>
      </c>
      <c r="AV181" s="40">
        <f>(5.2/nov_2021_out_good[[#This Row],[a]]+2*COS(nov_2021_out_good[[#This Row],[incl]]*3.1415/180)*((nov_2021_out_good[[#This Row],[a]]/5.2*(1-nov_2021_out_good[[#This Row],[e]]^2)^0.5)))</f>
        <v>6.4998008578840913</v>
      </c>
      <c r="AW181" s="33"/>
      <c r="AX181" s="33"/>
      <c r="AY181" s="33"/>
      <c r="AZ181" s="33"/>
      <c r="BA181" s="33"/>
    </row>
    <row r="182" spans="1:53">
      <c r="A182" s="19">
        <v>44229.418993055559</v>
      </c>
      <c r="B182" t="s">
        <v>286</v>
      </c>
      <c r="C182" t="s">
        <v>737</v>
      </c>
      <c r="D182">
        <v>20</v>
      </c>
      <c r="E182">
        <v>12.8</v>
      </c>
      <c r="F182">
        <v>4</v>
      </c>
      <c r="G182">
        <v>-6.7</v>
      </c>
      <c r="H182">
        <v>-10.1</v>
      </c>
      <c r="I182" s="37">
        <v>31000000000</v>
      </c>
      <c r="J182">
        <v>0.11</v>
      </c>
      <c r="L182" s="9">
        <f>nov_2021_out_good[[#This Row],[Calculated Total Impact Energy(kt)]]*4180000000000*2/(nov_2021_out_good[[#This Row],[Vel(km/s)]]*1000)^2</f>
        <v>5612.79296875</v>
      </c>
      <c r="M182" s="9">
        <f>2*(nov_2021_out_good[[#This Row],[Mass (kg)]]/4/1500)^0.3333</f>
        <v>1.9560211769139881</v>
      </c>
      <c r="N182" t="s">
        <v>492</v>
      </c>
      <c r="O182" t="s">
        <v>493</v>
      </c>
      <c r="P182">
        <v>48.7</v>
      </c>
      <c r="Q182">
        <v>80.099999999999994</v>
      </c>
      <c r="R182">
        <v>12.76322843</v>
      </c>
      <c r="S182">
        <v>25.809651680000002</v>
      </c>
      <c r="T182">
        <v>66.406073430000006</v>
      </c>
      <c r="U182">
        <v>-2.2241555740000001</v>
      </c>
      <c r="V182">
        <v>-5.0923622770000003</v>
      </c>
      <c r="W182">
        <v>11.49003823</v>
      </c>
      <c r="Z182">
        <v>1</v>
      </c>
      <c r="AA182">
        <v>0.98102590000000001</v>
      </c>
      <c r="AB182">
        <v>8.0110000000000001E-4</v>
      </c>
      <c r="AC182">
        <v>2.1309260999999999</v>
      </c>
      <c r="AD182">
        <v>1.555976</v>
      </c>
      <c r="AE182">
        <v>0.22534950000000001</v>
      </c>
      <c r="AF182">
        <v>0.36951089999999998</v>
      </c>
      <c r="AG182">
        <v>9.1512399999999994E-2</v>
      </c>
      <c r="AH182">
        <v>4.9180947000000002</v>
      </c>
      <c r="AI182">
        <v>1.1404677999999999</v>
      </c>
      <c r="AJ182">
        <v>190.5396465</v>
      </c>
      <c r="AK182">
        <v>1.0514536000000001</v>
      </c>
      <c r="AL182">
        <v>313.4704711</v>
      </c>
      <c r="AM182">
        <v>5.0156000000000003E-3</v>
      </c>
      <c r="AN182">
        <v>5.9178252999999996</v>
      </c>
      <c r="AO182">
        <v>1.3634678</v>
      </c>
      <c r="AP182">
        <v>35.074637500000001</v>
      </c>
      <c r="AQ182">
        <v>1.1771016999999999</v>
      </c>
      <c r="AR182">
        <v>56.755972200000002</v>
      </c>
      <c r="AS182">
        <v>3.7310965999999999</v>
      </c>
      <c r="AT182">
        <v>51.276371400000002</v>
      </c>
      <c r="AU182">
        <v>1.4623127</v>
      </c>
      <c r="AV182" s="40">
        <f>(5.2/nov_2021_out_good[[#This Row],[a]]+2*COS(nov_2021_out_good[[#This Row],[incl]]*3.1415/180)*((nov_2021_out_good[[#This Row],[a]]/5.2*(1-nov_2021_out_good[[#This Row],[e]]^2)^0.5)))</f>
        <v>3.8960042610721994</v>
      </c>
      <c r="AW182" s="33"/>
      <c r="AX182" s="33"/>
      <c r="AY182" s="33"/>
      <c r="AZ182" s="33"/>
      <c r="BA182" s="33"/>
    </row>
    <row r="183" spans="1:53">
      <c r="A183" s="19">
        <v>43960.122349537036</v>
      </c>
      <c r="B183" t="s">
        <v>786</v>
      </c>
      <c r="C183" t="s">
        <v>787</v>
      </c>
      <c r="D183">
        <v>31.2</v>
      </c>
      <c r="E183">
        <v>14.5</v>
      </c>
      <c r="F183">
        <v>-13</v>
      </c>
      <c r="G183">
        <v>-4</v>
      </c>
      <c r="H183">
        <v>-5</v>
      </c>
      <c r="I183" s="37">
        <v>41000000000</v>
      </c>
      <c r="J183">
        <v>0.14000000000000001</v>
      </c>
      <c r="L183" s="9">
        <f>nov_2021_out_good[[#This Row],[Calculated Total Impact Energy(kt)]]*4180000000000*2/(nov_2021_out_good[[#This Row],[Vel(km/s)]]*1000)^2</f>
        <v>5566.7063020214027</v>
      </c>
      <c r="M183" s="9">
        <f>2*(nov_2021_out_good[[#This Row],[Mass (kg)]]/4/1500)^0.3333</f>
        <v>1.9506533601920302</v>
      </c>
      <c r="N183" t="s">
        <v>492</v>
      </c>
      <c r="O183" t="s">
        <v>491</v>
      </c>
      <c r="P183">
        <v>44.8</v>
      </c>
      <c r="Q183">
        <v>-131</v>
      </c>
      <c r="R183">
        <v>14.491376750000001</v>
      </c>
      <c r="S183">
        <v>-71.197500579999996</v>
      </c>
      <c r="T183">
        <v>31.594728419999999</v>
      </c>
      <c r="U183">
        <v>-11.6846917</v>
      </c>
      <c r="V183">
        <v>-7.1869884280000003</v>
      </c>
      <c r="W183">
        <v>-4.6706720300000004</v>
      </c>
      <c r="Z183">
        <v>1</v>
      </c>
      <c r="AA183">
        <v>0.95403470000000001</v>
      </c>
      <c r="AB183">
        <v>3.6365E-3</v>
      </c>
      <c r="AC183">
        <v>2.1185635</v>
      </c>
      <c r="AD183">
        <v>1.5362990999999999</v>
      </c>
      <c r="AE183">
        <v>0.1987411</v>
      </c>
      <c r="AF183">
        <v>0.37900460000000002</v>
      </c>
      <c r="AG183">
        <v>8.08088E-2</v>
      </c>
      <c r="AH183">
        <v>8.4998840999999992</v>
      </c>
      <c r="AI183">
        <v>0.56282339999999997</v>
      </c>
      <c r="AJ183">
        <v>36.8958716</v>
      </c>
      <c r="AK183">
        <v>2.9509975000000002</v>
      </c>
      <c r="AL183">
        <v>228.6646949</v>
      </c>
      <c r="AM183">
        <v>9.7199999999999999E-4</v>
      </c>
      <c r="AN183">
        <v>8.9858024000000007</v>
      </c>
      <c r="AO183">
        <v>1.1554903999999999</v>
      </c>
      <c r="AP183">
        <v>34.351242300000003</v>
      </c>
      <c r="AQ183">
        <v>1.087299</v>
      </c>
      <c r="AR183">
        <v>179.60061260000001</v>
      </c>
      <c r="AS183">
        <v>2.2001407999999998</v>
      </c>
      <c r="AT183">
        <v>-37.168052600000003</v>
      </c>
      <c r="AU183">
        <v>2.9189731000000001</v>
      </c>
      <c r="AV183" s="40">
        <f>(5.2/nov_2021_out_good[[#This Row],[a]]+2*COS(nov_2021_out_good[[#This Row],[incl]]*3.1415/180)*((nov_2021_out_good[[#This Row],[a]]/5.2*(1-nov_2021_out_good[[#This Row],[e]]^2)^0.5)))</f>
        <v>3.9255531651168258</v>
      </c>
      <c r="AW183" s="33"/>
      <c r="AX183" s="33"/>
      <c r="AY183" s="33"/>
      <c r="AZ183" s="33"/>
      <c r="BA183" s="33"/>
    </row>
    <row r="184" spans="1:53">
      <c r="A184" s="19">
        <v>43720.107615740744</v>
      </c>
      <c r="B184" t="s">
        <v>838</v>
      </c>
      <c r="C184" t="s">
        <v>839</v>
      </c>
      <c r="D184">
        <v>30.6</v>
      </c>
      <c r="E184">
        <v>17.2</v>
      </c>
      <c r="F184">
        <v>-11.7</v>
      </c>
      <c r="G184">
        <v>11.7</v>
      </c>
      <c r="H184">
        <v>4.5999999999999996</v>
      </c>
      <c r="I184" s="37">
        <v>59000000000</v>
      </c>
      <c r="J184">
        <v>0.19</v>
      </c>
      <c r="L184" s="9">
        <f>nov_2021_out_good[[#This Row],[Calculated Total Impact Energy(kt)]]*4180000000000*2/(nov_2021_out_good[[#This Row],[Vel(km/s)]]*1000)^2</f>
        <v>5369.1184424012981</v>
      </c>
      <c r="M184" s="9">
        <f>2*(nov_2021_out_good[[#This Row],[Mass (kg)]]/4/1500)^0.3333</f>
        <v>1.9272979021191705</v>
      </c>
      <c r="N184" t="s">
        <v>492</v>
      </c>
      <c r="O184" t="s">
        <v>491</v>
      </c>
      <c r="P184">
        <v>24.9</v>
      </c>
      <c r="Q184">
        <v>-47.8</v>
      </c>
      <c r="R184">
        <v>17.173817280000002</v>
      </c>
      <c r="S184">
        <v>40.528422249999998</v>
      </c>
      <c r="T184">
        <v>175.8466066</v>
      </c>
      <c r="U184">
        <v>11.130669640000001</v>
      </c>
      <c r="V184">
        <v>-0.80828288100000001</v>
      </c>
      <c r="W184">
        <v>13.053538680000001</v>
      </c>
      <c r="Z184">
        <v>1</v>
      </c>
      <c r="AA184">
        <v>0.7974831</v>
      </c>
      <c r="AB184">
        <v>1.6644900000000001E-2</v>
      </c>
      <c r="AC184">
        <v>2.4860894</v>
      </c>
      <c r="AD184">
        <v>1.6417862000000001</v>
      </c>
      <c r="AE184">
        <v>0.13491449999999999</v>
      </c>
      <c r="AF184">
        <v>0.51425889999999996</v>
      </c>
      <c r="AG184">
        <v>4.7411700000000001E-2</v>
      </c>
      <c r="AH184">
        <v>5.1941024000000002</v>
      </c>
      <c r="AI184">
        <v>0.47241129999999998</v>
      </c>
      <c r="AJ184">
        <v>67.158974900000004</v>
      </c>
      <c r="AK184">
        <v>1.8656683000000001</v>
      </c>
      <c r="AL184">
        <v>348.79036600000001</v>
      </c>
      <c r="AM184">
        <v>2.6899999999999998E-4</v>
      </c>
      <c r="AN184">
        <v>13.0379574</v>
      </c>
      <c r="AO184">
        <v>1.1301764999999999</v>
      </c>
      <c r="AP184">
        <v>34.9604651</v>
      </c>
      <c r="AQ184">
        <v>0.63504430000000001</v>
      </c>
      <c r="AR184">
        <v>342.92350679999998</v>
      </c>
      <c r="AS184">
        <v>1.2000495</v>
      </c>
      <c r="AT184">
        <v>-21.390595699999999</v>
      </c>
      <c r="AU184">
        <v>1.3797708</v>
      </c>
      <c r="AV184" s="40">
        <f>(5.2/nov_2021_out_good[[#This Row],[a]]+2*COS(nov_2021_out_good[[#This Row],[incl]]*3.1415/180)*((nov_2021_out_good[[#This Row],[a]]/5.2*(1-nov_2021_out_good[[#This Row],[e]]^2)^0.5)))</f>
        <v>3.7066173742677888</v>
      </c>
      <c r="AW184" s="33"/>
      <c r="AX184" s="33"/>
      <c r="AY184" s="33"/>
      <c r="AZ184" s="33"/>
      <c r="BA184" s="33"/>
    </row>
    <row r="185" spans="1:53">
      <c r="A185" s="19">
        <v>43610.280601851853</v>
      </c>
      <c r="B185" t="s">
        <v>851</v>
      </c>
      <c r="C185" t="s">
        <v>852</v>
      </c>
      <c r="D185">
        <v>29.2</v>
      </c>
      <c r="E185">
        <v>15.8</v>
      </c>
      <c r="F185">
        <v>0.2</v>
      </c>
      <c r="G185">
        <v>-15.7</v>
      </c>
      <c r="H185">
        <v>2.1</v>
      </c>
      <c r="I185" s="37">
        <v>49000000000</v>
      </c>
      <c r="J185">
        <v>0.16</v>
      </c>
      <c r="L185" s="9">
        <f>nov_2021_out_good[[#This Row],[Calculated Total Impact Energy(kt)]]*4180000000000*2/(nov_2021_out_good[[#This Row],[Vel(km/s)]]*1000)^2</f>
        <v>5358.1156865886878</v>
      </c>
      <c r="M185" s="9">
        <f>2*(nov_2021_out_good[[#This Row],[Mass (kg)]]/4/1500)^0.3333</f>
        <v>1.9259806176676597</v>
      </c>
      <c r="N185" t="s">
        <v>490</v>
      </c>
      <c r="O185" t="s">
        <v>493</v>
      </c>
      <c r="P185">
        <v>-19.2</v>
      </c>
      <c r="Q185">
        <v>89.4</v>
      </c>
      <c r="R185">
        <v>15.84108582</v>
      </c>
      <c r="S185">
        <v>11.653793840000001</v>
      </c>
      <c r="T185">
        <v>6.5389564699999996</v>
      </c>
      <c r="U185">
        <v>-3.17904411</v>
      </c>
      <c r="V185">
        <v>-0.364396045</v>
      </c>
      <c r="W185">
        <v>15.51453815</v>
      </c>
      <c r="Z185">
        <v>1</v>
      </c>
      <c r="AA185">
        <v>0.80774769999999996</v>
      </c>
      <c r="AB185">
        <v>1.52544E-2</v>
      </c>
      <c r="AC185">
        <v>1.7678233999999999</v>
      </c>
      <c r="AD185">
        <v>1.2877855</v>
      </c>
      <c r="AE185">
        <v>6.4207100000000003E-2</v>
      </c>
      <c r="AF185">
        <v>0.37276219999999999</v>
      </c>
      <c r="AG185">
        <v>3.8941299999999998E-2</v>
      </c>
      <c r="AH185">
        <v>9.7844090000000001</v>
      </c>
      <c r="AI185">
        <v>1.0767019</v>
      </c>
      <c r="AJ185">
        <v>284.75626999999997</v>
      </c>
      <c r="AK185">
        <v>2.4171545999999999</v>
      </c>
      <c r="AL185">
        <v>243.519845</v>
      </c>
      <c r="AM185">
        <v>1.5436E-3</v>
      </c>
      <c r="AN185">
        <v>11.240679200000001</v>
      </c>
      <c r="AO185">
        <v>1.1159969999999999</v>
      </c>
      <c r="AP185">
        <v>32.603606399999997</v>
      </c>
      <c r="AQ185">
        <v>0.52672799999999997</v>
      </c>
      <c r="AR185">
        <v>72.308843600000003</v>
      </c>
      <c r="AS185">
        <v>1.1777667999999999</v>
      </c>
      <c r="AT185">
        <v>-5.6978891999999997</v>
      </c>
      <c r="AU185">
        <v>1.2035450000000001</v>
      </c>
      <c r="AV185" s="40">
        <f>(5.2/nov_2021_out_good[[#This Row],[a]]+2*COS(nov_2021_out_good[[#This Row],[incl]]*3.1415/180)*((nov_2021_out_good[[#This Row],[a]]/5.2*(1-nov_2021_out_good[[#This Row],[e]]^2)^0.5)))</f>
        <v>4.4908587807375442</v>
      </c>
      <c r="AW185" s="33"/>
      <c r="AX185" s="33"/>
      <c r="AY185" s="33"/>
      <c r="AZ185" s="33"/>
      <c r="BA185" s="33"/>
    </row>
    <row r="186" spans="1:53">
      <c r="A186" s="19">
        <v>44764.011331018519</v>
      </c>
      <c r="B186" t="s">
        <v>919</v>
      </c>
      <c r="C186" t="s">
        <v>2829</v>
      </c>
      <c r="D186">
        <v>32.700000000000003</v>
      </c>
      <c r="E186">
        <v>17.399999999999999</v>
      </c>
      <c r="F186">
        <v>-7.1</v>
      </c>
      <c r="G186">
        <v>15.5</v>
      </c>
      <c r="H186">
        <v>-3.3</v>
      </c>
      <c r="I186" s="37">
        <v>60000000000</v>
      </c>
      <c r="J186">
        <v>0.19</v>
      </c>
      <c r="L186" s="9">
        <f>nov_2021_out_good[[#This Row],[Calculated Total Impact Energy(kt)]]*4180000000000*2/(nov_2021_out_good[[#This Row],[Vel(km/s)]]*1000)^2</f>
        <v>5246.3997886114412</v>
      </c>
      <c r="M186" s="9">
        <f>2*(nov_2021_out_good[[#This Row],[Mass (kg)]]/4/1500)^0.3333</f>
        <v>1.9125023720436585</v>
      </c>
      <c r="N186" t="s">
        <v>490</v>
      </c>
      <c r="O186" t="s">
        <v>491</v>
      </c>
      <c r="P186">
        <v>-23.3</v>
      </c>
      <c r="Q186">
        <v>-20.5</v>
      </c>
      <c r="R186">
        <v>17.365195079999999</v>
      </c>
      <c r="S186">
        <v>55.6900361</v>
      </c>
      <c r="T186">
        <v>302.98280199999999</v>
      </c>
      <c r="U186">
        <v>-7.808503805</v>
      </c>
      <c r="V186">
        <v>12.031946530000001</v>
      </c>
      <c r="W186">
        <v>9.7882343200000008</v>
      </c>
      <c r="AA186">
        <v>1.01</v>
      </c>
      <c r="AB186">
        <v>2E-3</v>
      </c>
      <c r="AC186">
        <v>38.277000000000001</v>
      </c>
      <c r="AD186">
        <v>19.643999999999998</v>
      </c>
      <c r="AE186">
        <v>36.435000000000002</v>
      </c>
      <c r="AF186">
        <v>0.94899999999999995</v>
      </c>
      <c r="AG186">
        <v>9.5000000000000001E-2</v>
      </c>
      <c r="AH186">
        <v>10.391</v>
      </c>
      <c r="AI186">
        <v>0.61399999999999999</v>
      </c>
      <c r="AJ186">
        <v>188.631</v>
      </c>
      <c r="AK186">
        <v>1.026</v>
      </c>
      <c r="AL186">
        <v>118.917</v>
      </c>
      <c r="AM186">
        <v>1E-3</v>
      </c>
      <c r="AN186">
        <v>13.699</v>
      </c>
      <c r="AO186">
        <v>1.1200000000000001</v>
      </c>
      <c r="AP186">
        <v>41.244</v>
      </c>
      <c r="AQ186">
        <v>1.0149999999999999</v>
      </c>
      <c r="AR186">
        <v>230.74199999999999</v>
      </c>
      <c r="AS186">
        <v>1.4139999999999999</v>
      </c>
      <c r="AT186">
        <v>15.465999999999999</v>
      </c>
      <c r="AU186">
        <v>1.2330000000000001</v>
      </c>
      <c r="AV186" s="40">
        <f>(5.2/nov_2021_out_good[[#This Row],[a]]+2*COS(nov_2021_out_good[[#This Row],[incl]]*3.1415/180)*((nov_2021_out_good[[#This Row],[a]]/5.2*(1-nov_2021_out_good[[#This Row],[e]]^2)^0.5)))</f>
        <v>2.6076803684099072</v>
      </c>
      <c r="AW186" s="33"/>
      <c r="AX186" s="33"/>
      <c r="AY186" s="33"/>
      <c r="AZ186" s="33"/>
      <c r="BA186" s="33"/>
    </row>
    <row r="187" spans="1:53">
      <c r="A187" s="19">
        <v>42445.996064814812</v>
      </c>
      <c r="B187" t="s">
        <v>48</v>
      </c>
      <c r="C187" t="s">
        <v>632</v>
      </c>
      <c r="D187">
        <v>42</v>
      </c>
      <c r="E187">
        <v>13.3</v>
      </c>
      <c r="F187">
        <v>-7.6</v>
      </c>
      <c r="G187">
        <v>9.1</v>
      </c>
      <c r="H187">
        <v>6</v>
      </c>
      <c r="I187" s="37">
        <v>32000000000</v>
      </c>
      <c r="J187">
        <v>0.11</v>
      </c>
      <c r="L187" s="9">
        <f>nov_2021_out_good[[#This Row],[Calculated Total Impact Energy(kt)]]*4180000000000*2/(nov_2021_out_good[[#This Row],[Vel(km/s)]]*1000)^2</f>
        <v>5198.7110633727179</v>
      </c>
      <c r="M187" s="9">
        <f>2*(nov_2021_out_good[[#This Row],[Mass (kg)]]/4/1500)^0.3333</f>
        <v>1.9066905507330012</v>
      </c>
      <c r="N187" t="s">
        <v>490</v>
      </c>
      <c r="O187" t="s">
        <v>491</v>
      </c>
      <c r="P187">
        <v>-49.2</v>
      </c>
      <c r="Q187">
        <v>-6.3</v>
      </c>
      <c r="R187">
        <v>13.287964479999999</v>
      </c>
      <c r="S187">
        <v>40.325582279999999</v>
      </c>
      <c r="T187">
        <v>287.27681439999998</v>
      </c>
      <c r="U187">
        <v>-2.5538170060000001</v>
      </c>
      <c r="V187">
        <v>8.2110639299999999</v>
      </c>
      <c r="W187">
        <v>10.130471249999999</v>
      </c>
      <c r="Z187">
        <v>1</v>
      </c>
      <c r="AA187">
        <v>0.98506170000000004</v>
      </c>
      <c r="AB187">
        <v>3.398E-3</v>
      </c>
      <c r="AC187">
        <v>2.3392331</v>
      </c>
      <c r="AD187">
        <v>1.6621474000000001</v>
      </c>
      <c r="AE187">
        <v>0.1630962</v>
      </c>
      <c r="AF187">
        <v>0.407356</v>
      </c>
      <c r="AG187">
        <v>5.9988300000000001E-2</v>
      </c>
      <c r="AH187">
        <v>7.7082414999999997</v>
      </c>
      <c r="AI187">
        <v>1.2948382000000001</v>
      </c>
      <c r="AJ187">
        <v>15.114406499999999</v>
      </c>
      <c r="AK187">
        <v>1.9071005000000001</v>
      </c>
      <c r="AL187">
        <v>176.60514599999999</v>
      </c>
      <c r="AM187">
        <v>8.3599999999999999E-5</v>
      </c>
      <c r="AN187">
        <v>7.5687201999999996</v>
      </c>
      <c r="AO187">
        <v>1.1832780000000001</v>
      </c>
      <c r="AP187">
        <v>35.346917400000002</v>
      </c>
      <c r="AQ187">
        <v>0.74081419999999998</v>
      </c>
      <c r="AR187">
        <v>113.27476780000001</v>
      </c>
      <c r="AS187">
        <v>1.9493024000000001</v>
      </c>
      <c r="AT187">
        <v>-17.503829499999998</v>
      </c>
      <c r="AU187">
        <v>2.0134306999999998</v>
      </c>
      <c r="AV187" s="40">
        <f>(5.2/nov_2021_out_good[[#This Row],[a]]+2*COS(nov_2021_out_good[[#This Row],[incl]]*3.1415/180)*((nov_2021_out_good[[#This Row],[a]]/5.2*(1-nov_2021_out_good[[#This Row],[e]]^2)^0.5)))</f>
        <v>3.7070494466841399</v>
      </c>
      <c r="AW187" s="33"/>
      <c r="AX187" s="33"/>
      <c r="AY187" s="33"/>
      <c r="AZ187" s="33"/>
      <c r="BA187" s="33"/>
    </row>
    <row r="188" spans="1:53">
      <c r="A188" s="19">
        <v>39158.283738425926</v>
      </c>
      <c r="B188" t="s">
        <v>419</v>
      </c>
      <c r="C188" t="s">
        <v>420</v>
      </c>
      <c r="D188">
        <v>32.5</v>
      </c>
      <c r="E188">
        <v>14.5</v>
      </c>
      <c r="F188">
        <v>-7.3</v>
      </c>
      <c r="G188">
        <v>-1.9</v>
      </c>
      <c r="H188">
        <v>-12.4</v>
      </c>
      <c r="I188" s="37">
        <v>40000000000</v>
      </c>
      <c r="J188">
        <v>0.13</v>
      </c>
      <c r="L188" s="9">
        <f>nov_2021_out_good[[#This Row],[Calculated Total Impact Energy(kt)]]*4180000000000*2/(nov_2021_out_good[[#This Row],[Vel(km/s)]]*1000)^2</f>
        <v>5169.0844233055886</v>
      </c>
      <c r="M188" s="9">
        <f>2*(nov_2021_out_good[[#This Row],[Mass (kg)]]/4/1500)^0.3333</f>
        <v>1.9030620341156954</v>
      </c>
      <c r="N188" t="s">
        <v>492</v>
      </c>
      <c r="O188" t="s">
        <v>493</v>
      </c>
      <c r="P188">
        <v>7.1</v>
      </c>
      <c r="Q188">
        <v>4.0999999999999996</v>
      </c>
      <c r="R188">
        <v>14.51413105</v>
      </c>
      <c r="S188">
        <v>52.214323989999997</v>
      </c>
      <c r="T188">
        <v>6.8756488490000001</v>
      </c>
      <c r="U188">
        <v>-11.388143749999999</v>
      </c>
      <c r="V188">
        <v>-1.3732061440000001</v>
      </c>
      <c r="W188">
        <v>8.8929459059999996</v>
      </c>
      <c r="Z188">
        <v>1</v>
      </c>
      <c r="AA188">
        <v>0.9869407</v>
      </c>
      <c r="AB188">
        <v>2.4364999999999999E-3</v>
      </c>
      <c r="AC188">
        <v>1.4140313</v>
      </c>
      <c r="AD188">
        <v>1.2004859999999999</v>
      </c>
      <c r="AE188">
        <v>2.62043E-2</v>
      </c>
      <c r="AF188">
        <v>0.1778824</v>
      </c>
      <c r="AG188">
        <v>1.8413100000000002E-2</v>
      </c>
      <c r="AH188">
        <v>16.394628099999998</v>
      </c>
      <c r="AI188">
        <v>2.0508565000000001</v>
      </c>
      <c r="AJ188">
        <v>161.1949961</v>
      </c>
      <c r="AK188">
        <v>2.7647122999999998</v>
      </c>
      <c r="AL188">
        <v>356.2009084</v>
      </c>
      <c r="AM188">
        <v>1.03E-5</v>
      </c>
      <c r="AN188">
        <v>9.2335138000000008</v>
      </c>
      <c r="AO188">
        <v>1.1380199</v>
      </c>
      <c r="AP188">
        <v>32.315123200000002</v>
      </c>
      <c r="AQ188">
        <v>0.24957950000000001</v>
      </c>
      <c r="AR188">
        <v>292.95826219999998</v>
      </c>
      <c r="AS188">
        <v>3.8449715000000002</v>
      </c>
      <c r="AT188">
        <v>71.071378100000004</v>
      </c>
      <c r="AU188">
        <v>2.2602967999999999</v>
      </c>
      <c r="AV188" s="40">
        <f>(5.2/nov_2021_out_good[[#This Row],[a]]+2*COS(nov_2021_out_good[[#This Row],[incl]]*3.1415/180)*((nov_2021_out_good[[#This Row],[a]]/5.2*(1-nov_2021_out_good[[#This Row],[e]]^2)^0.5)))</f>
        <v>4.7674676551276569</v>
      </c>
      <c r="AW188" s="33"/>
      <c r="AX188" s="33"/>
      <c r="AY188" s="33"/>
      <c r="AZ188" s="33"/>
      <c r="BA188" s="33"/>
    </row>
    <row r="189" spans="1:53">
      <c r="A189" s="19">
        <v>44406.555520833332</v>
      </c>
      <c r="B189" t="s">
        <v>715</v>
      </c>
      <c r="C189" t="s">
        <v>716</v>
      </c>
      <c r="D189">
        <v>26.4</v>
      </c>
      <c r="E189">
        <v>14.7</v>
      </c>
      <c r="F189">
        <v>-1.6</v>
      </c>
      <c r="G189">
        <v>-11.9</v>
      </c>
      <c r="H189">
        <v>-8.4</v>
      </c>
      <c r="I189" s="37">
        <v>37000000000</v>
      </c>
      <c r="J189">
        <v>0.13</v>
      </c>
      <c r="L189" s="9">
        <f>nov_2021_out_good[[#This Row],[Calculated Total Impact Energy(kt)]]*4180000000000*2/(nov_2021_out_good[[#This Row],[Vel(km/s)]]*1000)^2</f>
        <v>5029.3859040214729</v>
      </c>
      <c r="M189" s="9">
        <f>2*(nov_2021_out_good[[#This Row],[Mass (kg)]]/4/1500)^0.3333</f>
        <v>1.8857630427329652</v>
      </c>
      <c r="N189" t="s">
        <v>492</v>
      </c>
      <c r="O189" t="s">
        <v>493</v>
      </c>
      <c r="P189">
        <v>42.4</v>
      </c>
      <c r="Q189">
        <v>98.4</v>
      </c>
      <c r="R189">
        <v>14.65366848</v>
      </c>
      <c r="S189">
        <v>14.531633940000001</v>
      </c>
      <c r="T189">
        <v>244.5936231</v>
      </c>
      <c r="U189">
        <v>1.577486006</v>
      </c>
      <c r="V189">
        <v>3.3212237720000002</v>
      </c>
      <c r="W189">
        <v>14.1848867</v>
      </c>
      <c r="Z189">
        <v>1</v>
      </c>
      <c r="AA189">
        <v>1.0147060000000001</v>
      </c>
      <c r="AB189">
        <v>3.1819999999999998E-4</v>
      </c>
      <c r="AC189">
        <v>3.2581590999999999</v>
      </c>
      <c r="AD189">
        <v>2.1364325000000002</v>
      </c>
      <c r="AE189">
        <v>0.32820559999999999</v>
      </c>
      <c r="AF189">
        <v>0.52504649999999997</v>
      </c>
      <c r="AG189">
        <v>7.2967099999999993E-2</v>
      </c>
      <c r="AH189">
        <v>11.1376995</v>
      </c>
      <c r="AI189">
        <v>1.1574500999999999</v>
      </c>
      <c r="AJ189">
        <v>176.7403477</v>
      </c>
      <c r="AK189">
        <v>0.92862909999999999</v>
      </c>
      <c r="AL189">
        <v>126.3595634</v>
      </c>
      <c r="AM189">
        <v>1.1379999999999999E-3</v>
      </c>
      <c r="AN189">
        <v>9.6167780999999994</v>
      </c>
      <c r="AO189">
        <v>1.1227465999999999</v>
      </c>
      <c r="AP189">
        <v>36.501180900000001</v>
      </c>
      <c r="AQ189">
        <v>0.873807</v>
      </c>
      <c r="AR189">
        <v>224.54255240000001</v>
      </c>
      <c r="AS189">
        <v>1.5156689000000001</v>
      </c>
      <c r="AT189">
        <v>32.929553300000002</v>
      </c>
      <c r="AU189">
        <v>1.2352301999999999</v>
      </c>
      <c r="AV189" s="40">
        <f>(5.2/nov_2021_out_good[[#This Row],[a]]+2*COS(nov_2021_out_good[[#This Row],[incl]]*3.1415/180)*((nov_2021_out_good[[#This Row],[a]]/5.2*(1-nov_2021_out_good[[#This Row],[e]]^2)^0.5)))</f>
        <v>3.1201247308669111</v>
      </c>
      <c r="AW189" s="33"/>
      <c r="AX189" s="33"/>
      <c r="AY189" s="33"/>
      <c r="AZ189" s="33"/>
      <c r="BA189" s="33"/>
    </row>
    <row r="190" spans="1:53">
      <c r="A190" s="19">
        <v>43378.018796296295</v>
      </c>
      <c r="B190" t="s">
        <v>893</v>
      </c>
      <c r="C190" t="s">
        <v>821</v>
      </c>
      <c r="D190">
        <v>31.5</v>
      </c>
      <c r="E190">
        <v>14.7</v>
      </c>
      <c r="F190">
        <v>-13.2</v>
      </c>
      <c r="G190">
        <v>-6.5</v>
      </c>
      <c r="H190">
        <v>-0.4</v>
      </c>
      <c r="I190" s="37">
        <v>38000000000</v>
      </c>
      <c r="J190">
        <v>0.13</v>
      </c>
      <c r="L190" s="9">
        <f>nov_2021_out_good[[#This Row],[Calculated Total Impact Energy(kt)]]*4180000000000*2/(nov_2021_out_good[[#This Row],[Vel(km/s)]]*1000)^2</f>
        <v>5029.3859040214729</v>
      </c>
      <c r="M190" s="9">
        <f>2*(nov_2021_out_good[[#This Row],[Mass (kg)]]/4/1500)^0.3333</f>
        <v>1.8857630427329652</v>
      </c>
      <c r="N190" t="s">
        <v>490</v>
      </c>
      <c r="O190" t="s">
        <v>491</v>
      </c>
      <c r="P190">
        <v>-39.799999999999997</v>
      </c>
      <c r="Q190">
        <v>-31.7</v>
      </c>
      <c r="R190">
        <v>14.719035290000001</v>
      </c>
      <c r="S190">
        <v>67.01262303</v>
      </c>
      <c r="T190">
        <v>66.929369100000002</v>
      </c>
      <c r="U190">
        <v>-5.3098609100000003</v>
      </c>
      <c r="V190">
        <v>-12.46649801</v>
      </c>
      <c r="W190">
        <v>5.7482001179999997</v>
      </c>
      <c r="Z190">
        <v>1</v>
      </c>
      <c r="AA190">
        <v>0.42402109999999998</v>
      </c>
      <c r="AB190">
        <v>3.18441E-2</v>
      </c>
      <c r="AC190">
        <v>1.0653307999999999</v>
      </c>
      <c r="AD190">
        <v>0.74467589999999995</v>
      </c>
      <c r="AE190">
        <v>9.2887999999999998E-3</v>
      </c>
      <c r="AF190">
        <v>0.43059649999999999</v>
      </c>
      <c r="AG190">
        <v>3.63582E-2</v>
      </c>
      <c r="AH190">
        <v>2.6213563999999998</v>
      </c>
      <c r="AI190">
        <v>1.0412655</v>
      </c>
      <c r="AJ190">
        <v>156.0301292</v>
      </c>
      <c r="AK190">
        <v>1.5674916999999999</v>
      </c>
      <c r="AL190">
        <v>11.4825678</v>
      </c>
      <c r="AM190">
        <v>5.9966999999999998E-3</v>
      </c>
      <c r="AN190">
        <v>9.1257281999999993</v>
      </c>
      <c r="AO190">
        <v>1.1625808</v>
      </c>
      <c r="AP190">
        <v>24.1378974</v>
      </c>
      <c r="AQ190">
        <v>0.30781029999999998</v>
      </c>
      <c r="AR190">
        <v>57.604899600000003</v>
      </c>
      <c r="AS190">
        <v>2.3580789000000002</v>
      </c>
      <c r="AT190">
        <v>13.265682399999999</v>
      </c>
      <c r="AU190">
        <v>2.20675</v>
      </c>
      <c r="AV190" s="40">
        <f>(5.2/nov_2021_out_good[[#This Row],[a]]+2*COS(nov_2021_out_good[[#This Row],[incl]]*3.1415/180)*((nov_2021_out_good[[#This Row],[a]]/5.2*(1-nov_2021_out_good[[#This Row],[e]]^2)^0.5)))</f>
        <v>7.2411343068554075</v>
      </c>
      <c r="AW190" s="33"/>
      <c r="AX190" s="33"/>
      <c r="AY190" s="33"/>
      <c r="AZ190" s="33"/>
      <c r="BA190" s="33"/>
    </row>
    <row r="191" spans="1:53">
      <c r="A191" s="19">
        <v>42983.216284722221</v>
      </c>
      <c r="B191" t="s">
        <v>561</v>
      </c>
      <c r="C191" t="s">
        <v>562</v>
      </c>
      <c r="D191">
        <v>36</v>
      </c>
      <c r="E191">
        <v>14.7</v>
      </c>
      <c r="F191">
        <v>12.7</v>
      </c>
      <c r="G191">
        <v>-6.1</v>
      </c>
      <c r="H191">
        <v>-4.2</v>
      </c>
      <c r="I191" s="37">
        <v>38000000000</v>
      </c>
      <c r="J191">
        <v>0.13</v>
      </c>
      <c r="L191" s="9">
        <f>nov_2021_out_good[[#This Row],[Calculated Total Impact Energy(kt)]]*4180000000000*2/(nov_2021_out_good[[#This Row],[Vel(km/s)]]*1000)^2</f>
        <v>5029.3859040214729</v>
      </c>
      <c r="M191" s="9">
        <f>2*(nov_2021_out_good[[#This Row],[Mass (kg)]]/4/1500)^0.3333</f>
        <v>1.8857630427329652</v>
      </c>
      <c r="N191" t="s">
        <v>492</v>
      </c>
      <c r="O191" t="s">
        <v>491</v>
      </c>
      <c r="P191">
        <v>49.3</v>
      </c>
      <c r="Q191">
        <v>-116.9</v>
      </c>
      <c r="R191">
        <v>14.701700580000001</v>
      </c>
      <c r="S191">
        <v>76.693771940000005</v>
      </c>
      <c r="T191">
        <v>280.09138849999999</v>
      </c>
      <c r="U191">
        <v>-2.5068576409999999</v>
      </c>
      <c r="V191">
        <v>14.085680350000001</v>
      </c>
      <c r="W191">
        <v>3.3836775509999999</v>
      </c>
      <c r="Z191">
        <v>1</v>
      </c>
      <c r="AA191">
        <v>0.9520151</v>
      </c>
      <c r="AB191">
        <v>3.9769000000000002E-3</v>
      </c>
      <c r="AC191">
        <v>3.1760283999999999</v>
      </c>
      <c r="AD191">
        <v>2.0640217999999999</v>
      </c>
      <c r="AE191">
        <v>0.31362089999999998</v>
      </c>
      <c r="AF191">
        <v>0.53875720000000005</v>
      </c>
      <c r="AG191">
        <v>7.1304699999999999E-2</v>
      </c>
      <c r="AH191">
        <v>3.3541685999999999</v>
      </c>
      <c r="AI191">
        <v>1.0309809999999999</v>
      </c>
      <c r="AJ191">
        <v>147.22478530000001</v>
      </c>
      <c r="AK191">
        <v>1.1433475</v>
      </c>
      <c r="AL191">
        <v>162.60896840000001</v>
      </c>
      <c r="AM191">
        <v>2.5479999999999999E-3</v>
      </c>
      <c r="AN191">
        <v>10.015814799999999</v>
      </c>
      <c r="AO191">
        <v>1.1005111999999999</v>
      </c>
      <c r="AP191">
        <v>36.4698365</v>
      </c>
      <c r="AQ191">
        <v>0.89535960000000003</v>
      </c>
      <c r="AR191">
        <v>204.48436960000001</v>
      </c>
      <c r="AS191">
        <v>2.0247419</v>
      </c>
      <c r="AT191">
        <v>2.7543338999999998</v>
      </c>
      <c r="AU191">
        <v>2.3022673</v>
      </c>
      <c r="AV191" s="40">
        <f>(5.2/nov_2021_out_good[[#This Row],[a]]+2*COS(nov_2021_out_good[[#This Row],[incl]]*3.1415/180)*((nov_2021_out_good[[#This Row],[a]]/5.2*(1-nov_2021_out_good[[#This Row],[e]]^2)^0.5)))</f>
        <v>3.1869991841910119</v>
      </c>
      <c r="AW191" s="33"/>
      <c r="AX191" s="33"/>
      <c r="AY191" s="33"/>
      <c r="AZ191" s="33"/>
      <c r="BA191" s="33"/>
    </row>
    <row r="192" spans="1:53">
      <c r="A192" s="19">
        <v>42115.071423611109</v>
      </c>
      <c r="B192" t="s">
        <v>150</v>
      </c>
      <c r="C192" t="s">
        <v>151</v>
      </c>
      <c r="D192">
        <v>37.4</v>
      </c>
      <c r="E192">
        <v>21.3</v>
      </c>
      <c r="F192">
        <v>-15.3</v>
      </c>
      <c r="G192">
        <v>12.8</v>
      </c>
      <c r="H192">
        <v>7.4</v>
      </c>
      <c r="I192" s="37">
        <v>88000000000</v>
      </c>
      <c r="J192">
        <v>0.27</v>
      </c>
      <c r="L192" s="9">
        <f>nov_2021_out_good[[#This Row],[Calculated Total Impact Energy(kt)]]*4180000000000*2/(nov_2021_out_good[[#This Row],[Vel(km/s)]]*1000)^2</f>
        <v>4975.2033326720884</v>
      </c>
      <c r="M192" s="9">
        <f>2*(nov_2021_out_good[[#This Row],[Mass (kg)]]/4/1500)^0.3333</f>
        <v>1.8789673565073</v>
      </c>
      <c r="N192" t="s">
        <v>492</v>
      </c>
      <c r="O192" t="s">
        <v>491</v>
      </c>
      <c r="P192">
        <v>37.700000000000003</v>
      </c>
      <c r="Q192">
        <v>-39.6</v>
      </c>
      <c r="R192">
        <v>21.276512870000001</v>
      </c>
      <c r="S192">
        <v>58.053656289999999</v>
      </c>
      <c r="T192">
        <v>180.349039</v>
      </c>
      <c r="U192">
        <v>18.053721960000001</v>
      </c>
      <c r="V192">
        <v>0.109982465</v>
      </c>
      <c r="W192">
        <v>11.25793174</v>
      </c>
      <c r="Z192">
        <v>1</v>
      </c>
      <c r="AA192">
        <v>0.73558650000000003</v>
      </c>
      <c r="AB192">
        <v>1.5041199999999999E-2</v>
      </c>
      <c r="AC192">
        <v>3.4179094000000001</v>
      </c>
      <c r="AD192">
        <v>2.0767479999999998</v>
      </c>
      <c r="AE192">
        <v>0.30279289999999998</v>
      </c>
      <c r="AF192">
        <v>0.64579889999999995</v>
      </c>
      <c r="AG192">
        <v>5.5784899999999998E-2</v>
      </c>
      <c r="AH192">
        <v>9.9467192999999998</v>
      </c>
      <c r="AI192">
        <v>0.66461539999999997</v>
      </c>
      <c r="AJ192">
        <v>71.511863599999998</v>
      </c>
      <c r="AK192">
        <v>1.9637739999999999</v>
      </c>
      <c r="AL192">
        <v>210.43593480000001</v>
      </c>
      <c r="AM192">
        <v>4.5810000000000002E-4</v>
      </c>
      <c r="AN192">
        <v>18.1246337</v>
      </c>
      <c r="AO192">
        <v>1.2491781</v>
      </c>
      <c r="AP192">
        <v>36.587336499999999</v>
      </c>
      <c r="AQ192">
        <v>0.85114319999999999</v>
      </c>
      <c r="AR192">
        <v>193.15398139999999</v>
      </c>
      <c r="AS192">
        <v>1.1647814000000001</v>
      </c>
      <c r="AT192">
        <v>-25.333929699999999</v>
      </c>
      <c r="AU192">
        <v>1.2540279000000001</v>
      </c>
      <c r="AV192" s="40">
        <f>(5.2/nov_2021_out_good[[#This Row],[a]]+2*COS(nov_2021_out_good[[#This Row],[incl]]*3.1415/180)*((nov_2021_out_good[[#This Row],[a]]/5.2*(1-nov_2021_out_good[[#This Row],[e]]^2)^0.5)))</f>
        <v>3.1045995937100304</v>
      </c>
      <c r="AW192" s="33"/>
      <c r="AX192" s="33"/>
      <c r="AY192" s="33"/>
      <c r="AZ192" s="33"/>
      <c r="BA192" s="33"/>
    </row>
    <row r="193" spans="1:53">
      <c r="A193" s="19">
        <v>44445.747013888889</v>
      </c>
      <c r="B193" t="s">
        <v>711</v>
      </c>
      <c r="C193" t="s">
        <v>712</v>
      </c>
      <c r="D193">
        <v>26</v>
      </c>
      <c r="E193">
        <v>13.6</v>
      </c>
      <c r="F193">
        <v>-4.4000000000000004</v>
      </c>
      <c r="G193">
        <v>6.9</v>
      </c>
      <c r="H193">
        <v>10.9</v>
      </c>
      <c r="I193" s="37">
        <v>31000000000</v>
      </c>
      <c r="J193">
        <v>0.11</v>
      </c>
      <c r="L193" s="9">
        <f>nov_2021_out_good[[#This Row],[Calculated Total Impact Energy(kt)]]*4180000000000*2/(nov_2021_out_good[[#This Row],[Vel(km/s)]]*1000)^2</f>
        <v>4971.8858131487887</v>
      </c>
      <c r="M193" s="9">
        <f>2*(nov_2021_out_good[[#This Row],[Mass (kg)]]/4/1500)^0.3333</f>
        <v>1.8785496668110659</v>
      </c>
      <c r="N193" t="s">
        <v>490</v>
      </c>
      <c r="O193" t="s">
        <v>491</v>
      </c>
      <c r="P193">
        <v>-2.1</v>
      </c>
      <c r="Q193">
        <v>-111.8</v>
      </c>
      <c r="R193">
        <v>13.630113720000001</v>
      </c>
      <c r="S193">
        <v>67.714927590000002</v>
      </c>
      <c r="T193">
        <v>148.1904998</v>
      </c>
      <c r="U193">
        <v>10.717796160000001</v>
      </c>
      <c r="V193">
        <v>-6.6477757029999998</v>
      </c>
      <c r="W193">
        <v>5.1687448910000002</v>
      </c>
      <c r="Z193">
        <v>1</v>
      </c>
      <c r="AA193">
        <v>1.0078377999999999</v>
      </c>
      <c r="AB193">
        <v>2.878E-4</v>
      </c>
      <c r="AC193">
        <v>2.5846531000000001</v>
      </c>
      <c r="AD193">
        <v>1.7962454999999999</v>
      </c>
      <c r="AE193">
        <v>0.23449510000000001</v>
      </c>
      <c r="AF193">
        <v>0.43891980000000003</v>
      </c>
      <c r="AG193">
        <v>7.3397599999999993E-2</v>
      </c>
      <c r="AH193">
        <v>7.6251496999999997</v>
      </c>
      <c r="AI193">
        <v>1.3022495000000001</v>
      </c>
      <c r="AJ193">
        <v>358.98895909999999</v>
      </c>
      <c r="AK193">
        <v>2.9737268000000001</v>
      </c>
      <c r="AL193">
        <v>344.05719590000001</v>
      </c>
      <c r="AM193">
        <v>6.7610000000000001E-4</v>
      </c>
      <c r="AN193">
        <v>7.4383540999999997</v>
      </c>
      <c r="AO193">
        <v>1.2286549</v>
      </c>
      <c r="AP193">
        <v>35.587839299999999</v>
      </c>
      <c r="AQ193">
        <v>0.90585130000000003</v>
      </c>
      <c r="AR193">
        <v>234.12584100000001</v>
      </c>
      <c r="AS193">
        <v>8.2623051000000007</v>
      </c>
      <c r="AT193">
        <v>-60.126352799999999</v>
      </c>
      <c r="AU193">
        <v>1.1180554</v>
      </c>
      <c r="AV193" s="40">
        <f>(5.2/nov_2021_out_good[[#This Row],[a]]+2*COS(nov_2021_out_good[[#This Row],[incl]]*3.1415/180)*((nov_2021_out_good[[#This Row],[a]]/5.2*(1-nov_2021_out_good[[#This Row],[e]]^2)^0.5)))</f>
        <v>3.5101975412110145</v>
      </c>
      <c r="AW193" s="33"/>
      <c r="AX193" s="33"/>
      <c r="AY193" s="33"/>
      <c r="AZ193" s="33"/>
      <c r="BA193" s="33"/>
    </row>
    <row r="194" spans="1:53">
      <c r="A194" s="19">
        <v>44236.977418981478</v>
      </c>
      <c r="B194" t="s">
        <v>735</v>
      </c>
      <c r="C194" t="s">
        <v>736</v>
      </c>
      <c r="D194">
        <v>31</v>
      </c>
      <c r="E194">
        <v>13.1</v>
      </c>
      <c r="F194">
        <v>-5.2</v>
      </c>
      <c r="G194">
        <v>6.3</v>
      </c>
      <c r="H194">
        <v>-10.3</v>
      </c>
      <c r="I194" s="37">
        <v>30000000000</v>
      </c>
      <c r="J194">
        <v>0.1</v>
      </c>
      <c r="L194" s="9">
        <f>nov_2021_out_good[[#This Row],[Calculated Total Impact Energy(kt)]]*4180000000000*2/(nov_2021_out_good[[#This Row],[Vel(km/s)]]*1000)^2</f>
        <v>4871.5109842083793</v>
      </c>
      <c r="M194" s="9">
        <f>2*(nov_2021_out_good[[#This Row],[Mass (kg)]]/4/1500)^0.3333</f>
        <v>1.8658232069770107</v>
      </c>
      <c r="N194" t="s">
        <v>492</v>
      </c>
      <c r="O194" t="s">
        <v>491</v>
      </c>
      <c r="P194">
        <v>75.8</v>
      </c>
      <c r="Q194">
        <v>-92.8</v>
      </c>
      <c r="R194">
        <v>13.14610208</v>
      </c>
      <c r="S194">
        <v>29.279917829999999</v>
      </c>
      <c r="T194">
        <v>121.1652137</v>
      </c>
      <c r="U194">
        <v>3.3272907589999998</v>
      </c>
      <c r="V194">
        <v>-5.5015454640000003</v>
      </c>
      <c r="W194">
        <v>11.46656591</v>
      </c>
      <c r="Z194">
        <v>1</v>
      </c>
      <c r="AA194">
        <v>0.97197409999999995</v>
      </c>
      <c r="AB194">
        <v>2.6740000000000002E-3</v>
      </c>
      <c r="AC194">
        <v>2.4194865000000001</v>
      </c>
      <c r="AD194">
        <v>1.6957302999999999</v>
      </c>
      <c r="AE194">
        <v>0.24052789999999999</v>
      </c>
      <c r="AF194">
        <v>0.42681089999999999</v>
      </c>
      <c r="AG194">
        <v>8.2624900000000001E-2</v>
      </c>
      <c r="AH194">
        <v>3.7207778999999999</v>
      </c>
      <c r="AI194">
        <v>0.92653319999999995</v>
      </c>
      <c r="AJ194">
        <v>198.23749090000001</v>
      </c>
      <c r="AK194">
        <v>0.90938149999999995</v>
      </c>
      <c r="AL194">
        <v>321.12872540000001</v>
      </c>
      <c r="AM194">
        <v>5.9678999999999999E-3</v>
      </c>
      <c r="AN194">
        <v>6.8402855999999996</v>
      </c>
      <c r="AO194">
        <v>1.2586762</v>
      </c>
      <c r="AP194">
        <v>35.705780500000003</v>
      </c>
      <c r="AQ194">
        <v>1.0391281999999999</v>
      </c>
      <c r="AR194">
        <v>84.946931199999995</v>
      </c>
      <c r="AS194">
        <v>1.900674</v>
      </c>
      <c r="AT194">
        <v>43.088670999999998</v>
      </c>
      <c r="AU194">
        <v>2.1544504</v>
      </c>
      <c r="AV194" s="40">
        <f>(5.2/nov_2021_out_good[[#This Row],[a]]+2*COS(nov_2021_out_good[[#This Row],[incl]]*3.1415/180)*((nov_2021_out_good[[#This Row],[a]]/5.2*(1-nov_2021_out_good[[#This Row],[e]]^2)^0.5)))</f>
        <v>3.6550969258768884</v>
      </c>
      <c r="AW194" s="33"/>
      <c r="AX194" s="33"/>
      <c r="AY194" s="33"/>
      <c r="AZ194" s="33"/>
      <c r="BA194" s="33"/>
    </row>
    <row r="195" spans="1:53">
      <c r="A195" s="19">
        <v>43220.554131944446</v>
      </c>
      <c r="B195" t="s">
        <v>682</v>
      </c>
      <c r="C195" t="s">
        <v>683</v>
      </c>
      <c r="D195">
        <v>34</v>
      </c>
      <c r="E195">
        <v>13.1</v>
      </c>
      <c r="F195">
        <v>8.6999999999999993</v>
      </c>
      <c r="G195">
        <v>-9.5</v>
      </c>
      <c r="H195">
        <v>2.5</v>
      </c>
      <c r="I195" s="37">
        <v>30000000000</v>
      </c>
      <c r="J195">
        <v>0.1</v>
      </c>
      <c r="L195" s="9">
        <f>nov_2021_out_good[[#This Row],[Calculated Total Impact Energy(kt)]]*4180000000000*2/(nov_2021_out_good[[#This Row],[Vel(km/s)]]*1000)^2</f>
        <v>4871.5109842083793</v>
      </c>
      <c r="M195" s="9">
        <f>2*(nov_2021_out_good[[#This Row],[Mass (kg)]]/4/1500)^0.3333</f>
        <v>1.8658232069770107</v>
      </c>
      <c r="N195" t="s">
        <v>490</v>
      </c>
      <c r="O195" t="s">
        <v>491</v>
      </c>
      <c r="P195">
        <v>-45.5</v>
      </c>
      <c r="Q195">
        <v>-1.4</v>
      </c>
      <c r="R195">
        <v>13.12211873</v>
      </c>
      <c r="S195">
        <v>-70.057512750000001</v>
      </c>
      <c r="T195">
        <v>131.17620919999999</v>
      </c>
      <c r="U195">
        <v>8.1212492189999992</v>
      </c>
      <c r="V195">
        <v>-9.2846042030000007</v>
      </c>
      <c r="W195">
        <v>-4.475649218</v>
      </c>
      <c r="Z195">
        <v>1</v>
      </c>
      <c r="AA195">
        <v>1.0007691000000001</v>
      </c>
      <c r="AB195">
        <v>2.3800000000000002E-3</v>
      </c>
      <c r="AC195">
        <v>2.6465209999999999</v>
      </c>
      <c r="AD195">
        <v>1.823645</v>
      </c>
      <c r="AE195">
        <v>0.34279979999999999</v>
      </c>
      <c r="AF195">
        <v>0.45122600000000002</v>
      </c>
      <c r="AG195">
        <v>0.1043825</v>
      </c>
      <c r="AH195">
        <v>2.0495166</v>
      </c>
      <c r="AI195">
        <v>0.52560379999999995</v>
      </c>
      <c r="AJ195">
        <v>168.23650720000001</v>
      </c>
      <c r="AK195">
        <v>1.3117909000000001</v>
      </c>
      <c r="AL195">
        <v>39.947130000000001</v>
      </c>
      <c r="AM195">
        <v>1.2242599999999999E-2</v>
      </c>
      <c r="AN195">
        <v>6.4552258</v>
      </c>
      <c r="AO195">
        <v>1.3103891000000001</v>
      </c>
      <c r="AP195">
        <v>35.706437700000002</v>
      </c>
      <c r="AQ195">
        <v>1.2804693</v>
      </c>
      <c r="AR195">
        <v>117.27515030000001</v>
      </c>
      <c r="AS195">
        <v>4.0357840999999999</v>
      </c>
      <c r="AT195">
        <v>32.664668499999998</v>
      </c>
      <c r="AU195">
        <v>4.2401125000000004</v>
      </c>
      <c r="AV195" s="40">
        <f>(5.2/nov_2021_out_good[[#This Row],[a]]+2*COS(nov_2021_out_good[[#This Row],[incl]]*3.1415/180)*((nov_2021_out_good[[#This Row],[a]]/5.2*(1-nov_2021_out_good[[#This Row],[e]]^2)^0.5)))</f>
        <v>3.4769696550844196</v>
      </c>
      <c r="AW195" s="33"/>
      <c r="AX195" s="33"/>
      <c r="AY195" s="33"/>
      <c r="AZ195" s="33"/>
      <c r="BA195" s="33"/>
    </row>
    <row r="196" spans="1:53">
      <c r="A196" s="19">
        <v>42074.263182870367</v>
      </c>
      <c r="B196" t="s">
        <v>15</v>
      </c>
      <c r="C196" t="s">
        <v>16</v>
      </c>
      <c r="D196">
        <v>35.200000000000003</v>
      </c>
      <c r="E196">
        <v>19.899999999999999</v>
      </c>
      <c r="F196">
        <v>5.5</v>
      </c>
      <c r="G196">
        <v>-10.5</v>
      </c>
      <c r="H196">
        <v>-16</v>
      </c>
      <c r="I196" s="37">
        <v>72000000000</v>
      </c>
      <c r="J196">
        <v>0.23</v>
      </c>
      <c r="L196" s="9">
        <f>nov_2021_out_good[[#This Row],[Calculated Total Impact Energy(kt)]]*4180000000000*2/(nov_2021_out_good[[#This Row],[Vel(km/s)]]*1000)^2</f>
        <v>4855.4329436125354</v>
      </c>
      <c r="M196" s="9">
        <f>2*(nov_2021_out_good[[#This Row],[Mass (kg)]]/4/1500)^0.3333</f>
        <v>1.8637684821796947</v>
      </c>
      <c r="N196" t="s">
        <v>492</v>
      </c>
      <c r="O196" t="s">
        <v>493</v>
      </c>
      <c r="P196">
        <v>8</v>
      </c>
      <c r="Q196">
        <v>119.1</v>
      </c>
      <c r="R196">
        <v>19.91230775</v>
      </c>
      <c r="S196">
        <v>45.483120380000003</v>
      </c>
      <c r="T196">
        <v>358.7861699</v>
      </c>
      <c r="U196">
        <v>-14.195163989999999</v>
      </c>
      <c r="V196">
        <v>0.30077426699999998</v>
      </c>
      <c r="W196">
        <v>13.960904490000001</v>
      </c>
      <c r="Z196">
        <v>1</v>
      </c>
      <c r="AA196">
        <v>0.96141600000000005</v>
      </c>
      <c r="AB196">
        <v>3.5230000000000001E-3</v>
      </c>
      <c r="AC196">
        <v>34.824527799999998</v>
      </c>
      <c r="AD196">
        <v>17.892971899999999</v>
      </c>
      <c r="AE196">
        <v>30.495636000000001</v>
      </c>
      <c r="AF196">
        <v>0.94626849999999996</v>
      </c>
      <c r="AG196">
        <v>9.1662800000000003E-2</v>
      </c>
      <c r="AH196">
        <v>16.6638096</v>
      </c>
      <c r="AI196">
        <v>0.82071780000000005</v>
      </c>
      <c r="AJ196">
        <v>159.07936140000001</v>
      </c>
      <c r="AK196">
        <v>0.97250999999999999</v>
      </c>
      <c r="AL196">
        <v>350.14061320000002</v>
      </c>
      <c r="AM196">
        <v>2.8900000000000001E-5</v>
      </c>
      <c r="AN196">
        <v>16.513330799999999</v>
      </c>
      <c r="AO196">
        <v>1.2013555</v>
      </c>
      <c r="AP196">
        <v>41.674059800000002</v>
      </c>
      <c r="AQ196">
        <v>1.0135419000000001</v>
      </c>
      <c r="AR196">
        <v>17.625595100000002</v>
      </c>
      <c r="AS196">
        <v>2.0223643999999998</v>
      </c>
      <c r="AT196">
        <v>57.818154999999997</v>
      </c>
      <c r="AU196">
        <v>1.2334092000000001</v>
      </c>
      <c r="AV196" s="40">
        <f>(5.2/nov_2021_out_good[[#This Row],[a]]+2*COS(nov_2021_out_good[[#This Row],[incl]]*3.1415/180)*((nov_2021_out_good[[#This Row],[a]]/5.2*(1-nov_2021_out_good[[#This Row],[e]]^2)^0.5)))</f>
        <v>2.4226470569986369</v>
      </c>
      <c r="AW196" s="33"/>
      <c r="AX196" s="33"/>
      <c r="AY196" s="33"/>
      <c r="AZ196" s="33"/>
      <c r="BA196" s="33"/>
    </row>
    <row r="197" spans="1:53">
      <c r="A197" s="19">
        <v>42131.85733796296</v>
      </c>
      <c r="B197" t="s">
        <v>190</v>
      </c>
      <c r="C197" t="s">
        <v>191</v>
      </c>
      <c r="D197">
        <v>37</v>
      </c>
      <c r="E197">
        <v>17.3</v>
      </c>
      <c r="F197">
        <v>-16.2</v>
      </c>
      <c r="G197">
        <v>-5.8</v>
      </c>
      <c r="H197">
        <v>1.4</v>
      </c>
      <c r="I197" s="37">
        <v>52000000000</v>
      </c>
      <c r="J197">
        <v>0.17</v>
      </c>
      <c r="L197" s="9">
        <f>nov_2021_out_good[[#This Row],[Calculated Total Impact Energy(kt)]]*4180000000000*2/(nov_2021_out_good[[#This Row],[Vel(km/s)]]*1000)^2</f>
        <v>4748.571619499482</v>
      </c>
      <c r="M197" s="9">
        <f>2*(nov_2021_out_good[[#This Row],[Mass (kg)]]/4/1500)^0.3333</f>
        <v>1.8499953181993893</v>
      </c>
      <c r="N197" t="s">
        <v>490</v>
      </c>
      <c r="O197" t="s">
        <v>491</v>
      </c>
      <c r="P197">
        <v>-21.5</v>
      </c>
      <c r="Q197">
        <v>-29.3</v>
      </c>
      <c r="R197">
        <v>17.263835029999999</v>
      </c>
      <c r="S197">
        <v>50.347000790000003</v>
      </c>
      <c r="T197">
        <v>77.685341249999993</v>
      </c>
      <c r="U197">
        <v>-2.8348858670000001</v>
      </c>
      <c r="V197">
        <v>-12.9859975</v>
      </c>
      <c r="W197">
        <v>11.016682400000001</v>
      </c>
      <c r="Z197">
        <v>1</v>
      </c>
      <c r="AA197">
        <v>0.89770079999999997</v>
      </c>
      <c r="AB197">
        <v>7.4675999999999996E-3</v>
      </c>
      <c r="AC197">
        <v>3.7920455999999998</v>
      </c>
      <c r="AD197">
        <v>2.3448731999999999</v>
      </c>
      <c r="AE197">
        <v>0.4352895</v>
      </c>
      <c r="AF197">
        <v>0.6171645</v>
      </c>
      <c r="AG197">
        <v>7.2998300000000002E-2</v>
      </c>
      <c r="AH197">
        <v>2.1613992</v>
      </c>
      <c r="AI197">
        <v>0.42983329999999997</v>
      </c>
      <c r="AJ197">
        <v>224.65883650000001</v>
      </c>
      <c r="AK197">
        <v>1.4462332</v>
      </c>
      <c r="AL197">
        <v>46.796876400000002</v>
      </c>
      <c r="AM197">
        <v>8.3911000000000003E-3</v>
      </c>
      <c r="AN197">
        <v>12.752270299999999</v>
      </c>
      <c r="AO197">
        <v>1.1466357</v>
      </c>
      <c r="AP197">
        <v>37.147956399999998</v>
      </c>
      <c r="AQ197">
        <v>0.94527660000000002</v>
      </c>
      <c r="AR197">
        <v>199.2125101</v>
      </c>
      <c r="AS197">
        <v>1.4963744000000001</v>
      </c>
      <c r="AT197">
        <v>-1.5983898999999999</v>
      </c>
      <c r="AU197">
        <v>1.2112286999999999</v>
      </c>
      <c r="AV197" s="40">
        <f>(5.2/nov_2021_out_good[[#This Row],[a]]+2*COS(nov_2021_out_good[[#This Row],[incl]]*3.1415/180)*((nov_2021_out_good[[#This Row],[a]]/5.2*(1-nov_2021_out_good[[#This Row],[e]]^2)^0.5)))</f>
        <v>2.9267245924714667</v>
      </c>
      <c r="AW197" s="33"/>
      <c r="AX197" s="33"/>
      <c r="AY197" s="33"/>
      <c r="AZ197" s="33"/>
      <c r="BA197" s="33"/>
    </row>
    <row r="198" spans="1:53">
      <c r="A198" s="19">
        <v>43211.504212962966</v>
      </c>
      <c r="B198" t="s">
        <v>684</v>
      </c>
      <c r="C198" t="s">
        <v>685</v>
      </c>
      <c r="D198">
        <v>28.2</v>
      </c>
      <c r="E198">
        <v>14.6</v>
      </c>
      <c r="F198">
        <v>7.1</v>
      </c>
      <c r="G198">
        <v>-4.5999999999999996</v>
      </c>
      <c r="H198">
        <v>11.9</v>
      </c>
      <c r="I198" s="37">
        <v>36000000000</v>
      </c>
      <c r="J198">
        <v>0.12</v>
      </c>
      <c r="L198" s="9">
        <f>nov_2021_out_good[[#This Row],[Calculated Total Impact Energy(kt)]]*4180000000000*2/(nov_2021_out_good[[#This Row],[Vel(km/s)]]*1000)^2</f>
        <v>4706.3238881591296</v>
      </c>
      <c r="M198" s="9">
        <f>2*(nov_2021_out_good[[#This Row],[Mass (kg)]]/4/1500)^0.3333</f>
        <v>1.8444930868108182</v>
      </c>
      <c r="N198" t="s">
        <v>490</v>
      </c>
      <c r="O198" t="s">
        <v>493</v>
      </c>
      <c r="P198">
        <v>-59</v>
      </c>
      <c r="Q198">
        <v>45.8</v>
      </c>
      <c r="R198">
        <v>14.600684920000001</v>
      </c>
      <c r="S198">
        <v>50.182810480000001</v>
      </c>
      <c r="T198">
        <v>132.28244119999999</v>
      </c>
      <c r="U198">
        <v>7.5450649900000002</v>
      </c>
      <c r="V198">
        <v>-8.2970247869999998</v>
      </c>
      <c r="W198">
        <v>9.3494050059999996</v>
      </c>
      <c r="Z198">
        <v>1</v>
      </c>
      <c r="AA198">
        <v>0.84726080000000004</v>
      </c>
      <c r="AB198">
        <v>1.1927999999999999E-2</v>
      </c>
      <c r="AC198">
        <v>1.3761673999999999</v>
      </c>
      <c r="AD198">
        <v>1.1117140999999999</v>
      </c>
      <c r="AE198">
        <v>3.4896999999999997E-2</v>
      </c>
      <c r="AF198">
        <v>0.2378789</v>
      </c>
      <c r="AG198">
        <v>2.9116300000000001E-2</v>
      </c>
      <c r="AH198">
        <v>10.696274600000001</v>
      </c>
      <c r="AI198">
        <v>1.7598735999999999</v>
      </c>
      <c r="AJ198">
        <v>79.433922499999994</v>
      </c>
      <c r="AK198">
        <v>3.7322917000000002</v>
      </c>
      <c r="AL198">
        <v>211.0837693</v>
      </c>
      <c r="AM198">
        <v>1.2741E-3</v>
      </c>
      <c r="AN198">
        <v>9.1918661000000004</v>
      </c>
      <c r="AO198">
        <v>1.1488509</v>
      </c>
      <c r="AP198">
        <v>31.105510200000001</v>
      </c>
      <c r="AQ198">
        <v>0.4026439</v>
      </c>
      <c r="AR198">
        <v>189.46557200000001</v>
      </c>
      <c r="AS198">
        <v>2.2500040000000001</v>
      </c>
      <c r="AT198">
        <v>-45.8511478</v>
      </c>
      <c r="AU198">
        <v>2.0074003</v>
      </c>
      <c r="AV198" s="40">
        <f>(5.2/nov_2021_out_good[[#This Row],[a]]+2*COS(nov_2021_out_good[[#This Row],[incl]]*3.1415/180)*((nov_2021_out_good[[#This Row],[a]]/5.2*(1-nov_2021_out_good[[#This Row],[e]]^2)^0.5)))</f>
        <v>5.0855544901494047</v>
      </c>
      <c r="AW198" s="33"/>
      <c r="AX198" s="33"/>
      <c r="AY198" s="33"/>
      <c r="AZ198" s="33"/>
      <c r="BA198" s="33"/>
    </row>
    <row r="199" spans="1:53">
      <c r="A199" s="19">
        <v>43797.854791666665</v>
      </c>
      <c r="B199" t="s">
        <v>820</v>
      </c>
      <c r="C199" t="s">
        <v>821</v>
      </c>
      <c r="D199">
        <v>35</v>
      </c>
      <c r="E199">
        <v>13</v>
      </c>
      <c r="F199">
        <v>-11.6</v>
      </c>
      <c r="G199">
        <v>-2.5</v>
      </c>
      <c r="H199">
        <v>-5.4</v>
      </c>
      <c r="I199" s="37">
        <v>27000000000</v>
      </c>
      <c r="J199">
        <v>9.5000000000000001E-2</v>
      </c>
      <c r="L199" s="9">
        <f>nov_2021_out_good[[#This Row],[Calculated Total Impact Energy(kt)]]*4180000000000*2/(nov_2021_out_good[[#This Row],[Vel(km/s)]]*1000)^2</f>
        <v>4699.4082840236688</v>
      </c>
      <c r="M199" s="9">
        <f>2*(nov_2021_out_good[[#This Row],[Mass (kg)]]/4/1500)^0.3333</f>
        <v>1.8435892843640953</v>
      </c>
      <c r="N199" t="s">
        <v>492</v>
      </c>
      <c r="O199" t="s">
        <v>491</v>
      </c>
      <c r="P199">
        <v>35.700000000000003</v>
      </c>
      <c r="Q199">
        <v>-31.7</v>
      </c>
      <c r="R199">
        <v>13.03725431</v>
      </c>
      <c r="S199">
        <v>39.228213050000001</v>
      </c>
      <c r="T199">
        <v>94.224584660000005</v>
      </c>
      <c r="U199">
        <v>0.60736985200000004</v>
      </c>
      <c r="V199">
        <v>-8.2224989260000001</v>
      </c>
      <c r="W199">
        <v>10.099089729999999</v>
      </c>
      <c r="Z199">
        <v>1</v>
      </c>
      <c r="AA199">
        <v>0.91152840000000002</v>
      </c>
      <c r="AB199">
        <v>9.1494999999999996E-3</v>
      </c>
      <c r="AC199">
        <v>1.6697537</v>
      </c>
      <c r="AD199">
        <v>1.2906411</v>
      </c>
      <c r="AE199">
        <v>0.1154197</v>
      </c>
      <c r="AF199">
        <v>0.2937398</v>
      </c>
      <c r="AG199">
        <v>6.9356600000000004E-2</v>
      </c>
      <c r="AH199">
        <v>0.62919130000000001</v>
      </c>
      <c r="AI199">
        <v>0.58007059999999999</v>
      </c>
      <c r="AJ199">
        <v>228.53140010000001</v>
      </c>
      <c r="AK199">
        <v>2.5456846</v>
      </c>
      <c r="AL199">
        <v>245.81639509999999</v>
      </c>
      <c r="AM199">
        <v>0.20289740000000001</v>
      </c>
      <c r="AN199">
        <v>6.2788307000000003</v>
      </c>
      <c r="AO199">
        <v>1.3290563</v>
      </c>
      <c r="AP199">
        <v>33.3330646</v>
      </c>
      <c r="AQ199">
        <v>0.92204050000000004</v>
      </c>
      <c r="AR199">
        <v>38.180854400000001</v>
      </c>
      <c r="AS199">
        <v>2.8837318999999999</v>
      </c>
      <c r="AT199">
        <v>18.457045099999998</v>
      </c>
      <c r="AU199">
        <v>1.9434391</v>
      </c>
      <c r="AV199" s="40">
        <f>(5.2/nov_2021_out_good[[#This Row],[a]]+2*COS(nov_2021_out_good[[#This Row],[incl]]*3.1415/180)*((nov_2021_out_good[[#This Row],[a]]/5.2*(1-nov_2021_out_good[[#This Row],[e]]^2)^0.5)))</f>
        <v>4.5034787465074011</v>
      </c>
      <c r="AW199" s="33"/>
      <c r="AX199" s="33"/>
      <c r="AY199" s="33"/>
      <c r="AZ199" s="33"/>
      <c r="BA199" s="33"/>
    </row>
    <row r="200" spans="1:53">
      <c r="A200" s="19">
        <v>42067.187557870369</v>
      </c>
      <c r="B200" t="s">
        <v>17</v>
      </c>
      <c r="C200" t="s">
        <v>18</v>
      </c>
      <c r="D200">
        <v>39.799999999999997</v>
      </c>
      <c r="E200">
        <v>18</v>
      </c>
      <c r="F200">
        <v>7.8</v>
      </c>
      <c r="G200">
        <v>-16</v>
      </c>
      <c r="H200">
        <v>-2.5</v>
      </c>
      <c r="I200" s="37">
        <v>55000000000</v>
      </c>
      <c r="J200">
        <v>0.18</v>
      </c>
      <c r="L200" s="9">
        <f>nov_2021_out_good[[#This Row],[Calculated Total Impact Energy(kt)]]*4180000000000*2/(nov_2021_out_good[[#This Row],[Vel(km/s)]]*1000)^2</f>
        <v>4644.4444444444443</v>
      </c>
      <c r="M200" s="9">
        <f>2*(nov_2021_out_good[[#This Row],[Mass (kg)]]/4/1500)^0.3333</f>
        <v>1.8363743170471307</v>
      </c>
      <c r="N200" t="s">
        <v>490</v>
      </c>
      <c r="O200" t="s">
        <v>493</v>
      </c>
      <c r="P200">
        <v>-15.9</v>
      </c>
      <c r="Q200">
        <v>88.1</v>
      </c>
      <c r="R200">
        <v>17.974704450000001</v>
      </c>
      <c r="S200">
        <v>36.517696010000002</v>
      </c>
      <c r="T200">
        <v>51.116466080000002</v>
      </c>
      <c r="U200">
        <v>-6.7144421769999996</v>
      </c>
      <c r="V200">
        <v>-8.3261945389999994</v>
      </c>
      <c r="W200">
        <v>14.445786610000001</v>
      </c>
      <c r="Z200">
        <v>1</v>
      </c>
      <c r="AA200">
        <v>0.76476120000000003</v>
      </c>
      <c r="AB200">
        <v>1.9259600000000002E-2</v>
      </c>
      <c r="AC200">
        <v>2.4396813000000002</v>
      </c>
      <c r="AD200">
        <v>1.6022213000000001</v>
      </c>
      <c r="AE200">
        <v>0.11400589999999999</v>
      </c>
      <c r="AF200">
        <v>0.52268689999999995</v>
      </c>
      <c r="AG200">
        <v>4.2619200000000003E-2</v>
      </c>
      <c r="AH200">
        <v>6.4640215000000003</v>
      </c>
      <c r="AI200">
        <v>0.64853450000000001</v>
      </c>
      <c r="AJ200">
        <v>109.51515139999999</v>
      </c>
      <c r="AK200">
        <v>2.1865478</v>
      </c>
      <c r="AL200">
        <v>343.0588889</v>
      </c>
      <c r="AM200">
        <v>3.6860000000000001E-4</v>
      </c>
      <c r="AN200">
        <v>13.840463099999999</v>
      </c>
      <c r="AO200">
        <v>1.1539921</v>
      </c>
      <c r="AP200">
        <v>35.155834800000001</v>
      </c>
      <c r="AQ200">
        <v>0.56032590000000004</v>
      </c>
      <c r="AR200">
        <v>347.01275909999998</v>
      </c>
      <c r="AS200">
        <v>1.2496106</v>
      </c>
      <c r="AT200">
        <v>11.062810900000001</v>
      </c>
      <c r="AU200">
        <v>1.2006810999999999</v>
      </c>
      <c r="AV200" s="40">
        <f>(5.2/nov_2021_out_good[[#This Row],[a]]+2*COS(nov_2021_out_good[[#This Row],[incl]]*3.1415/180)*((nov_2021_out_good[[#This Row],[a]]/5.2*(1-nov_2021_out_good[[#This Row],[e]]^2)^0.5)))</f>
        <v>3.7675135461790079</v>
      </c>
      <c r="AW200" s="33"/>
      <c r="AX200" s="33"/>
      <c r="AY200" s="33"/>
      <c r="AZ200" s="33"/>
      <c r="BA200" s="33"/>
    </row>
    <row r="201" spans="1:53">
      <c r="A201" s="19">
        <v>39190.530821759261</v>
      </c>
      <c r="B201" t="s">
        <v>417</v>
      </c>
      <c r="C201" t="s">
        <v>418</v>
      </c>
      <c r="D201">
        <v>38</v>
      </c>
      <c r="E201">
        <v>24.4</v>
      </c>
      <c r="F201">
        <v>-5.3</v>
      </c>
      <c r="G201">
        <v>-2.5</v>
      </c>
      <c r="H201">
        <v>23.7</v>
      </c>
      <c r="I201" s="37">
        <v>112000000000</v>
      </c>
      <c r="J201">
        <v>0.33</v>
      </c>
      <c r="L201" s="9">
        <f>nov_2021_out_good[[#This Row],[Calculated Total Impact Energy(kt)]]*4180000000000*2/(nov_2021_out_good[[#This Row],[Vel(km/s)]]*1000)^2</f>
        <v>4633.8349905939267</v>
      </c>
      <c r="M201" s="9">
        <f>2*(nov_2021_out_good[[#This Row],[Mass (kg)]]/4/1500)^0.3333</f>
        <v>1.834975094543577</v>
      </c>
      <c r="N201" t="s">
        <v>490</v>
      </c>
      <c r="O201" t="s">
        <v>491</v>
      </c>
      <c r="P201">
        <v>-83.7</v>
      </c>
      <c r="Q201">
        <v>-171.2</v>
      </c>
      <c r="R201">
        <v>24.41372565</v>
      </c>
      <c r="S201">
        <v>20.008494890000001</v>
      </c>
      <c r="T201">
        <v>191.4604448</v>
      </c>
      <c r="U201">
        <v>8.186838303</v>
      </c>
      <c r="V201">
        <v>1.6597460209999999</v>
      </c>
      <c r="W201">
        <v>22.94015958</v>
      </c>
      <c r="Z201">
        <v>1</v>
      </c>
      <c r="AA201">
        <v>1.0015603</v>
      </c>
      <c r="AB201">
        <v>2.0952000000000002E-3</v>
      </c>
      <c r="AC201">
        <v>1.6005275999999999</v>
      </c>
      <c r="AD201">
        <v>1.3010439</v>
      </c>
      <c r="AE201">
        <v>9.0262700000000001E-2</v>
      </c>
      <c r="AF201">
        <v>0.23018720000000001</v>
      </c>
      <c r="AG201">
        <v>5.2963000000000003E-2</v>
      </c>
      <c r="AH201">
        <v>40.161139300000002</v>
      </c>
      <c r="AI201">
        <v>2.1530087</v>
      </c>
      <c r="AJ201">
        <v>350.57302499999997</v>
      </c>
      <c r="AK201">
        <v>4.2192220000000002</v>
      </c>
      <c r="AL201">
        <v>208.01247849999999</v>
      </c>
      <c r="AM201">
        <v>4.8399999999999997E-5</v>
      </c>
      <c r="AN201">
        <v>21.715091000000001</v>
      </c>
      <c r="AO201">
        <v>1.3725925999999999</v>
      </c>
      <c r="AP201">
        <v>32.941705300000002</v>
      </c>
      <c r="AQ201">
        <v>0.71801599999999999</v>
      </c>
      <c r="AR201">
        <v>62.729785</v>
      </c>
      <c r="AS201">
        <v>4.0585155000000004</v>
      </c>
      <c r="AT201">
        <v>-74.911043300000003</v>
      </c>
      <c r="AU201">
        <v>1.0685153000000001</v>
      </c>
      <c r="AV201" s="40">
        <f>(5.2/nov_2021_out_good[[#This Row],[a]]+2*COS(nov_2021_out_good[[#This Row],[incl]]*3.1415/180)*((nov_2021_out_good[[#This Row],[a]]/5.2*(1-nov_2021_out_good[[#This Row],[e]]^2)^0.5)))</f>
        <v>4.3689512615191957</v>
      </c>
      <c r="AW201" s="33"/>
      <c r="AX201" s="33"/>
      <c r="AY201" s="33"/>
      <c r="AZ201" s="33"/>
      <c r="BA201" s="33"/>
    </row>
    <row r="202" spans="1:53">
      <c r="A202" s="19">
        <v>39244.407696759263</v>
      </c>
      <c r="B202" t="s">
        <v>406</v>
      </c>
      <c r="C202" t="s">
        <v>407</v>
      </c>
      <c r="D202">
        <v>35.200000000000003</v>
      </c>
      <c r="E202">
        <v>17</v>
      </c>
      <c r="F202">
        <v>16.7</v>
      </c>
      <c r="G202">
        <v>-2.1</v>
      </c>
      <c r="H202">
        <v>-2.2000000000000002</v>
      </c>
      <c r="I202" s="37">
        <v>49000000000</v>
      </c>
      <c r="J202">
        <v>0.16</v>
      </c>
      <c r="L202" s="9">
        <f>nov_2021_out_good[[#This Row],[Calculated Total Impact Energy(kt)]]*4180000000000*2/(nov_2021_out_good[[#This Row],[Vel(km/s)]]*1000)^2</f>
        <v>4628.3737024221455</v>
      </c>
      <c r="M202" s="9">
        <f>2*(nov_2021_out_good[[#This Row],[Mass (kg)]]/4/1500)^0.3333</f>
        <v>1.8342540024756724</v>
      </c>
      <c r="N202" t="s">
        <v>490</v>
      </c>
      <c r="O202" t="s">
        <v>491</v>
      </c>
      <c r="P202">
        <v>-23.4</v>
      </c>
      <c r="Q202">
        <v>-170.9</v>
      </c>
      <c r="R202">
        <v>16.974687039999999</v>
      </c>
      <c r="S202">
        <v>34.703431969999997</v>
      </c>
      <c r="T202">
        <v>330.79968550000001</v>
      </c>
      <c r="U202">
        <v>-8.4360481620000005</v>
      </c>
      <c r="V202">
        <v>4.7148087189999996</v>
      </c>
      <c r="W202">
        <v>13.955058940000001</v>
      </c>
      <c r="Z202">
        <v>1</v>
      </c>
      <c r="AA202">
        <v>0.97851270000000001</v>
      </c>
      <c r="AB202">
        <v>4.6768000000000001E-3</v>
      </c>
      <c r="AC202">
        <v>9.0243643999999996</v>
      </c>
      <c r="AD202">
        <v>5.0014386000000002</v>
      </c>
      <c r="AE202">
        <v>2.0921544000000001</v>
      </c>
      <c r="AF202">
        <v>0.80435380000000001</v>
      </c>
      <c r="AG202">
        <v>8.2552500000000001E-2</v>
      </c>
      <c r="AH202">
        <v>7.8417269000000003</v>
      </c>
      <c r="AI202">
        <v>0.52696189999999998</v>
      </c>
      <c r="AJ202">
        <v>203.26719439999999</v>
      </c>
      <c r="AK202">
        <v>1.0752858999999999</v>
      </c>
      <c r="AL202">
        <v>80.021830199999997</v>
      </c>
      <c r="AM202">
        <v>4.8200000000000001E-4</v>
      </c>
      <c r="AN202">
        <v>12.961757499999999</v>
      </c>
      <c r="AO202">
        <v>1.1196819</v>
      </c>
      <c r="AP202">
        <v>39.624048700000003</v>
      </c>
      <c r="AQ202">
        <v>0.93624859999999999</v>
      </c>
      <c r="AR202">
        <v>214.91102849999999</v>
      </c>
      <c r="AS202">
        <v>1.1892239</v>
      </c>
      <c r="AT202">
        <v>11.7894781</v>
      </c>
      <c r="AU202">
        <v>1.2699616</v>
      </c>
      <c r="AV202" s="40">
        <f>(5.2/nov_2021_out_good[[#This Row],[a]]+2*COS(nov_2021_out_good[[#This Row],[incl]]*3.1415/180)*((nov_2021_out_good[[#This Row],[a]]/5.2*(1-nov_2021_out_good[[#This Row],[e]]^2)^0.5)))</f>
        <v>2.1719397901059154</v>
      </c>
      <c r="AW202" s="33"/>
      <c r="AX202" s="33"/>
      <c r="AY202" s="33"/>
      <c r="AZ202" s="33"/>
      <c r="BA202" s="33"/>
    </row>
    <row r="203" spans="1:53">
      <c r="A203" s="19">
        <v>41969.970034722224</v>
      </c>
      <c r="B203" t="s">
        <v>36</v>
      </c>
      <c r="C203" t="s">
        <v>37</v>
      </c>
      <c r="D203">
        <v>23.3</v>
      </c>
      <c r="E203">
        <v>25.3</v>
      </c>
      <c r="F203">
        <v>21.3</v>
      </c>
      <c r="G203">
        <v>2.2000000000000002</v>
      </c>
      <c r="H203">
        <v>13.4</v>
      </c>
      <c r="I203" s="37">
        <v>118000000000</v>
      </c>
      <c r="J203">
        <v>0.35</v>
      </c>
      <c r="L203" s="9">
        <f>nov_2021_out_good[[#This Row],[Calculated Total Impact Energy(kt)]]*4180000000000*2/(nov_2021_out_good[[#This Row],[Vel(km/s)]]*1000)^2</f>
        <v>4571.232170476027</v>
      </c>
      <c r="M203" s="9">
        <f>2*(nov_2021_out_good[[#This Row],[Mass (kg)]]/4/1500)^0.3333</f>
        <v>1.8266749617964331</v>
      </c>
      <c r="N203" t="s">
        <v>490</v>
      </c>
      <c r="O203" t="s">
        <v>491</v>
      </c>
      <c r="P203">
        <v>-69.5</v>
      </c>
      <c r="Q203">
        <v>-179.7</v>
      </c>
      <c r="R203">
        <v>25.260443380000002</v>
      </c>
      <c r="S203">
        <v>37.595655149999999</v>
      </c>
      <c r="T203">
        <v>7.7884739930000002</v>
      </c>
      <c r="U203">
        <v>-15.268854879999999</v>
      </c>
      <c r="V203">
        <v>-2.0884438109999999</v>
      </c>
      <c r="W203">
        <v>20.014756389999999</v>
      </c>
      <c r="Z203">
        <v>1</v>
      </c>
      <c r="AA203">
        <v>0.5793256</v>
      </c>
      <c r="AB203">
        <v>1.8661199999999999E-2</v>
      </c>
      <c r="AC203">
        <v>3.9462841000000002</v>
      </c>
      <c r="AD203">
        <v>2.2628048000000001</v>
      </c>
      <c r="AE203">
        <v>0.39365719999999998</v>
      </c>
      <c r="AF203">
        <v>0.74397899999999995</v>
      </c>
      <c r="AG203">
        <v>4.8915699999999999E-2</v>
      </c>
      <c r="AH203">
        <v>6.7628754000000004</v>
      </c>
      <c r="AI203">
        <v>0.97678589999999998</v>
      </c>
      <c r="AJ203">
        <v>271.81533400000001</v>
      </c>
      <c r="AK203">
        <v>2.1326366999999999</v>
      </c>
      <c r="AL203">
        <v>64.431422800000007</v>
      </c>
      <c r="AM203">
        <v>2.1803999999999999E-3</v>
      </c>
      <c r="AN203">
        <v>22.639159100000001</v>
      </c>
      <c r="AO203">
        <v>1.4085424</v>
      </c>
      <c r="AP203">
        <v>37.493941599999999</v>
      </c>
      <c r="AQ203">
        <v>0.9095316</v>
      </c>
      <c r="AR203">
        <v>240.3548681</v>
      </c>
      <c r="AS203">
        <v>1.2094609000000001</v>
      </c>
      <c r="AT203">
        <v>-29.9073411</v>
      </c>
      <c r="AU203">
        <v>1.0870777</v>
      </c>
      <c r="AV203" s="40">
        <f>(5.2/nov_2021_out_good[[#This Row],[a]]+2*COS(nov_2021_out_good[[#This Row],[incl]]*3.1415/180)*((nov_2021_out_good[[#This Row],[a]]/5.2*(1-nov_2021_out_good[[#This Row],[e]]^2)^0.5)))</f>
        <v>2.8755302681751571</v>
      </c>
      <c r="AW203" s="33"/>
      <c r="AX203" s="33"/>
      <c r="AY203" s="33"/>
      <c r="AZ203" s="33"/>
      <c r="BA203" s="33"/>
    </row>
    <row r="204" spans="1:53">
      <c r="A204" s="19">
        <v>42644.849826388891</v>
      </c>
      <c r="B204" t="s">
        <v>162</v>
      </c>
      <c r="C204" t="s">
        <v>606</v>
      </c>
      <c r="D204">
        <v>27.8</v>
      </c>
      <c r="E204">
        <v>14.2</v>
      </c>
      <c r="F204">
        <v>-10</v>
      </c>
      <c r="G204">
        <v>3.9</v>
      </c>
      <c r="H204">
        <v>-9.3000000000000007</v>
      </c>
      <c r="I204" s="37">
        <v>31000000000</v>
      </c>
      <c r="J204">
        <v>0.11</v>
      </c>
      <c r="L204" s="9">
        <f>nov_2021_out_good[[#This Row],[Calculated Total Impact Energy(kt)]]*4180000000000*2/(nov_2021_out_good[[#This Row],[Vel(km/s)]]*1000)^2</f>
        <v>4560.6030549494144</v>
      </c>
      <c r="M204" s="9">
        <f>2*(nov_2021_out_good[[#This Row],[Mass (kg)]]/4/1500)^0.3333</f>
        <v>1.8252581982655331</v>
      </c>
      <c r="N204" t="s">
        <v>492</v>
      </c>
      <c r="O204" t="s">
        <v>493</v>
      </c>
      <c r="P204">
        <v>36.200000000000003</v>
      </c>
      <c r="Q204">
        <v>6.7</v>
      </c>
      <c r="R204">
        <v>14.20211252</v>
      </c>
      <c r="S204">
        <v>22.299857469999999</v>
      </c>
      <c r="T204">
        <v>290.7324112</v>
      </c>
      <c r="U204">
        <v>-1.907743712</v>
      </c>
      <c r="V204">
        <v>5.0400729039999996</v>
      </c>
      <c r="W204">
        <v>13.13994593</v>
      </c>
      <c r="Z204">
        <v>1</v>
      </c>
      <c r="AA204">
        <v>0.99566619999999995</v>
      </c>
      <c r="AB204">
        <v>1.4375E-3</v>
      </c>
      <c r="AC204">
        <v>2.1377009999999999</v>
      </c>
      <c r="AD204">
        <v>1.5666836</v>
      </c>
      <c r="AE204">
        <v>0.13904920000000001</v>
      </c>
      <c r="AF204">
        <v>0.3644752</v>
      </c>
      <c r="AG204">
        <v>5.6952500000000003E-2</v>
      </c>
      <c r="AH204">
        <v>13.2666392</v>
      </c>
      <c r="AI204">
        <v>1.421567</v>
      </c>
      <c r="AJ204">
        <v>191.37888889999999</v>
      </c>
      <c r="AK204">
        <v>1.2797643999999999</v>
      </c>
      <c r="AL204">
        <v>188.84993689999999</v>
      </c>
      <c r="AM204">
        <v>2.4590000000000001E-4</v>
      </c>
      <c r="AN204">
        <v>9.0042247999999994</v>
      </c>
      <c r="AO204">
        <v>1.1310308</v>
      </c>
      <c r="AP204">
        <v>34.732984100000003</v>
      </c>
      <c r="AQ204">
        <v>0.72346849999999996</v>
      </c>
      <c r="AR204">
        <v>286.37073600000002</v>
      </c>
      <c r="AS204">
        <v>1.9619485999999999</v>
      </c>
      <c r="AT204">
        <v>40.218925400000003</v>
      </c>
      <c r="AU204">
        <v>1.2024459999999999</v>
      </c>
      <c r="AV204" s="40">
        <f>(5.2/nov_2021_out_good[[#This Row],[a]]+2*COS(nov_2021_out_good[[#This Row],[incl]]*3.1415/180)*((nov_2021_out_good[[#This Row],[a]]/5.2*(1-nov_2021_out_good[[#This Row],[e]]^2)^0.5)))</f>
        <v>3.8652607419667313</v>
      </c>
      <c r="AW204" s="33"/>
      <c r="AX204" s="33"/>
      <c r="AY204" s="33"/>
      <c r="AZ204" s="33"/>
      <c r="BA204" s="33"/>
    </row>
    <row r="205" spans="1:53">
      <c r="A205" s="19">
        <v>44220.315081018518</v>
      </c>
      <c r="B205" t="s">
        <v>743</v>
      </c>
      <c r="C205" t="s">
        <v>744</v>
      </c>
      <c r="D205">
        <v>37.5</v>
      </c>
      <c r="E205">
        <v>19.2</v>
      </c>
      <c r="F205">
        <v>13.3</v>
      </c>
      <c r="G205">
        <v>-3.7</v>
      </c>
      <c r="H205">
        <v>13.3</v>
      </c>
      <c r="I205" s="37">
        <v>61000000000</v>
      </c>
      <c r="J205">
        <v>0.2</v>
      </c>
      <c r="L205" s="9">
        <f>nov_2021_out_good[[#This Row],[Calculated Total Impact Energy(kt)]]*4180000000000*2/(nov_2021_out_good[[#This Row],[Vel(km/s)]]*1000)^2</f>
        <v>4535.5902777777774</v>
      </c>
      <c r="M205" s="9">
        <f>2*(nov_2021_out_good[[#This Row],[Mass (kg)]]/4/1500)^0.3333</f>
        <v>1.8219155169963586</v>
      </c>
      <c r="N205" t="s">
        <v>490</v>
      </c>
      <c r="O205" t="s">
        <v>493</v>
      </c>
      <c r="P205">
        <v>-45</v>
      </c>
      <c r="Q205">
        <v>95.5</v>
      </c>
      <c r="R205">
        <v>19.169507039999999</v>
      </c>
      <c r="S205">
        <v>47.664284670000001</v>
      </c>
      <c r="T205">
        <v>114.6002455</v>
      </c>
      <c r="U205">
        <v>5.8988866890000002</v>
      </c>
      <c r="V205">
        <v>-12.88414015</v>
      </c>
      <c r="W205">
        <v>12.91015369</v>
      </c>
      <c r="Z205">
        <v>1</v>
      </c>
      <c r="AA205">
        <v>0.98280500000000004</v>
      </c>
      <c r="AB205">
        <v>7.3749999999999998E-4</v>
      </c>
      <c r="AC205">
        <v>11.068555999999999</v>
      </c>
      <c r="AD205">
        <v>6.0256805</v>
      </c>
      <c r="AE205">
        <v>3.0732569999999999</v>
      </c>
      <c r="AF205">
        <v>0.83689729999999996</v>
      </c>
      <c r="AG205">
        <v>8.3249199999999995E-2</v>
      </c>
      <c r="AH205">
        <v>18.299988500000001</v>
      </c>
      <c r="AI205">
        <v>1.1020901999999999</v>
      </c>
      <c r="AJ205">
        <v>355.23874819999997</v>
      </c>
      <c r="AK205">
        <v>1.0738097</v>
      </c>
      <c r="AL205">
        <v>124.2534599</v>
      </c>
      <c r="AM205">
        <v>4.2309999999999998E-4</v>
      </c>
      <c r="AN205">
        <v>15.316396599999999</v>
      </c>
      <c r="AO205">
        <v>1.1857882</v>
      </c>
      <c r="AP205">
        <v>40.684682000000002</v>
      </c>
      <c r="AQ205">
        <v>0.92278380000000004</v>
      </c>
      <c r="AR205">
        <v>47.430039700000002</v>
      </c>
      <c r="AS205">
        <v>1.7086253</v>
      </c>
      <c r="AT205">
        <v>-42.210196699999997</v>
      </c>
      <c r="AU205">
        <v>1.1572819000000001</v>
      </c>
      <c r="AV205" s="40">
        <f>(5.2/nov_2021_out_good[[#This Row],[a]]+2*COS(nov_2021_out_good[[#This Row],[incl]]*3.1415/180)*((nov_2021_out_good[[#This Row],[a]]/5.2*(1-nov_2021_out_good[[#This Row],[e]]^2)^0.5)))</f>
        <v>2.0673655327254914</v>
      </c>
      <c r="AW205" s="33"/>
      <c r="AX205" s="33"/>
      <c r="AY205" s="33"/>
      <c r="AZ205" s="33"/>
      <c r="BA205" s="33"/>
    </row>
    <row r="206" spans="1:53">
      <c r="A206" s="19">
        <v>43209.585034722222</v>
      </c>
      <c r="B206" t="s">
        <v>686</v>
      </c>
      <c r="C206" t="s">
        <v>687</v>
      </c>
      <c r="D206">
        <v>30</v>
      </c>
      <c r="E206">
        <v>20.9</v>
      </c>
      <c r="F206">
        <v>-9.1</v>
      </c>
      <c r="G206">
        <v>-2.5</v>
      </c>
      <c r="H206">
        <v>18.600000000000001</v>
      </c>
      <c r="I206" s="37">
        <v>72000000000</v>
      </c>
      <c r="J206">
        <v>0.23</v>
      </c>
      <c r="L206" s="9">
        <f>nov_2021_out_good[[#This Row],[Calculated Total Impact Energy(kt)]]*4180000000000*2/(nov_2021_out_good[[#This Row],[Vel(km/s)]]*1000)^2</f>
        <v>4401.9138755980857</v>
      </c>
      <c r="M206" s="9">
        <f>2*(nov_2021_out_good[[#This Row],[Mass (kg)]]/4/1500)^0.3333</f>
        <v>1.8038395699657686</v>
      </c>
      <c r="N206" t="s">
        <v>492</v>
      </c>
      <c r="O206" t="s">
        <v>493</v>
      </c>
      <c r="P206">
        <v>7.5</v>
      </c>
      <c r="Q206">
        <v>3.6</v>
      </c>
      <c r="R206">
        <v>20.85713307</v>
      </c>
      <c r="S206">
        <v>71.169084139999995</v>
      </c>
      <c r="T206">
        <v>174.40783759999999</v>
      </c>
      <c r="U206">
        <v>19.646808459999999</v>
      </c>
      <c r="V206">
        <v>-1.9236730929999999</v>
      </c>
      <c r="W206">
        <v>6.7321912590000004</v>
      </c>
      <c r="Z206">
        <v>1</v>
      </c>
      <c r="AA206">
        <v>1.0002309</v>
      </c>
      <c r="AB206">
        <v>2.3611999999999999E-3</v>
      </c>
      <c r="AC206">
        <v>1.564524</v>
      </c>
      <c r="AD206">
        <v>1.2823774999999999</v>
      </c>
      <c r="AE206">
        <v>8.83969E-2</v>
      </c>
      <c r="AF206">
        <v>0.2200183</v>
      </c>
      <c r="AG206">
        <v>5.4313399999999998E-2</v>
      </c>
      <c r="AH206">
        <v>32.198237200000001</v>
      </c>
      <c r="AI206">
        <v>1.8414899</v>
      </c>
      <c r="AJ206">
        <v>347.64895360000003</v>
      </c>
      <c r="AK206">
        <v>3.3196481000000002</v>
      </c>
      <c r="AL206">
        <v>209.21477770000001</v>
      </c>
      <c r="AM206">
        <v>1.5440000000000001E-4</v>
      </c>
      <c r="AN206">
        <v>17.579359700000001</v>
      </c>
      <c r="AO206">
        <v>1.2351029</v>
      </c>
      <c r="AP206">
        <v>32.7819377</v>
      </c>
      <c r="AQ206">
        <v>0.72732149999999995</v>
      </c>
      <c r="AR206">
        <v>74.029273900000007</v>
      </c>
      <c r="AS206">
        <v>3.1148889</v>
      </c>
      <c r="AT206">
        <v>-70.1142574</v>
      </c>
      <c r="AU206">
        <v>1.3775378</v>
      </c>
      <c r="AV206" s="40">
        <f>(5.2/nov_2021_out_good[[#This Row],[a]]+2*COS(nov_2021_out_good[[#This Row],[incl]]*3.1415/180)*((nov_2021_out_good[[#This Row],[a]]/5.2*(1-nov_2021_out_good[[#This Row],[e]]^2)^0.5)))</f>
        <v>4.4621144086860003</v>
      </c>
      <c r="AW206" s="33"/>
      <c r="AX206" s="33"/>
      <c r="AY206" s="33"/>
      <c r="AZ206" s="33"/>
      <c r="BA206" s="33"/>
    </row>
    <row r="207" spans="1:53">
      <c r="A207" s="19">
        <v>44738.84474537037</v>
      </c>
      <c r="B207" t="s">
        <v>1665</v>
      </c>
      <c r="C207" t="s">
        <v>1666</v>
      </c>
      <c r="D207">
        <v>19</v>
      </c>
      <c r="E207">
        <v>20.100000000000001</v>
      </c>
      <c r="F207">
        <v>0.2</v>
      </c>
      <c r="G207">
        <v>-18.3</v>
      </c>
      <c r="H207">
        <v>8.1999999999999993</v>
      </c>
      <c r="I207" s="37">
        <v>65000000000</v>
      </c>
      <c r="J207">
        <v>0.21</v>
      </c>
      <c r="L207" s="9">
        <f>nov_2021_out_good[[#This Row],[Calculated Total Impact Energy(kt)]]*4180000000000*2/(nov_2021_out_good[[#This Row],[Vel(km/s)]]*1000)^2</f>
        <v>4345.4369941338082</v>
      </c>
      <c r="M207" s="9">
        <f>2*(nov_2021_out_good[[#This Row],[Mass (kg)]]/4/1500)^0.3333</f>
        <v>1.7960926483371382</v>
      </c>
      <c r="N207" t="s">
        <v>490</v>
      </c>
      <c r="O207" t="s">
        <v>493</v>
      </c>
      <c r="P207">
        <v>-69.7</v>
      </c>
      <c r="Q207">
        <v>164.7</v>
      </c>
      <c r="R207">
        <v>20.05417662</v>
      </c>
      <c r="S207">
        <v>61.941542120000001</v>
      </c>
      <c r="T207">
        <v>276.04931879999998</v>
      </c>
      <c r="U207">
        <v>-1.865007335</v>
      </c>
      <c r="V207">
        <v>17.598626150000001</v>
      </c>
      <c r="W207">
        <v>9.4329266599999997</v>
      </c>
      <c r="Z207">
        <v>1</v>
      </c>
      <c r="AA207">
        <v>0.31913019999999998</v>
      </c>
      <c r="AB207">
        <v>2.7203600000000001E-2</v>
      </c>
      <c r="AC207">
        <v>1.3026652999999999</v>
      </c>
      <c r="AD207">
        <v>0.8108978</v>
      </c>
      <c r="AE207">
        <v>1.19115E-2</v>
      </c>
      <c r="AF207">
        <v>0.60644830000000005</v>
      </c>
      <c r="AG207">
        <v>3.3425099999999999E-2</v>
      </c>
      <c r="AH207">
        <v>0.76781900000000003</v>
      </c>
      <c r="AI207">
        <v>1.0313973000000001</v>
      </c>
      <c r="AJ207">
        <v>324.6056327</v>
      </c>
      <c r="AK207">
        <v>1.3938758</v>
      </c>
      <c r="AL207">
        <v>95.119783100000006</v>
      </c>
      <c r="AM207">
        <v>0.29112310000000002</v>
      </c>
      <c r="AN207">
        <v>16.820263499999999</v>
      </c>
      <c r="AO207">
        <v>1.2039915000000001</v>
      </c>
      <c r="AP207">
        <v>25.521309500000001</v>
      </c>
      <c r="AQ207">
        <v>0.31483680000000003</v>
      </c>
      <c r="AR207">
        <v>306.69406729999997</v>
      </c>
      <c r="AS207">
        <v>1.1454176</v>
      </c>
      <c r="AT207">
        <v>-18.181875399999999</v>
      </c>
      <c r="AU207">
        <v>1.3071421999999999</v>
      </c>
      <c r="AV207" s="40">
        <f>(5.2/nov_2021_out_good[[#This Row],[a]]+2*COS(nov_2021_out_good[[#This Row],[incl]]*3.1415/180)*((nov_2021_out_good[[#This Row],[a]]/5.2*(1-nov_2021_out_good[[#This Row],[e]]^2)^0.5)))</f>
        <v>6.6606090098264934</v>
      </c>
      <c r="AW207" s="40"/>
      <c r="AX207" s="40"/>
      <c r="AY207" s="40"/>
      <c r="AZ207" s="40"/>
      <c r="BA207" s="40"/>
    </row>
    <row r="208" spans="1:53">
      <c r="A208" s="19">
        <v>38913.640844907408</v>
      </c>
      <c r="B208" t="s">
        <v>464</v>
      </c>
      <c r="C208" t="s">
        <v>465</v>
      </c>
      <c r="D208">
        <v>38.9</v>
      </c>
      <c r="E208">
        <v>30.2</v>
      </c>
      <c r="F208">
        <v>9.1999999999999993</v>
      </c>
      <c r="G208">
        <v>-1.2</v>
      </c>
      <c r="H208">
        <v>-28.7</v>
      </c>
      <c r="I208" s="37">
        <v>163000000000</v>
      </c>
      <c r="J208">
        <v>0.47</v>
      </c>
      <c r="L208" s="9">
        <f>nov_2021_out_good[[#This Row],[Calculated Total Impact Energy(kt)]]*4180000000000*2/(nov_2021_out_good[[#This Row],[Vel(km/s)]]*1000)^2</f>
        <v>4308.144379632472</v>
      </c>
      <c r="M208" s="9">
        <f>2*(nov_2021_out_good[[#This Row],[Mass (kg)]]/4/1500)^0.3333</f>
        <v>1.7909403615733916</v>
      </c>
      <c r="N208" t="s">
        <v>492</v>
      </c>
      <c r="O208" t="s">
        <v>493</v>
      </c>
      <c r="P208">
        <v>31.1</v>
      </c>
      <c r="Q208">
        <v>45.6</v>
      </c>
      <c r="R208">
        <v>30.1623938</v>
      </c>
      <c r="S208">
        <v>70.543279960000007</v>
      </c>
      <c r="T208">
        <v>15.108382239999999</v>
      </c>
      <c r="U208">
        <v>-27.456881379999999</v>
      </c>
      <c r="V208">
        <v>-7.4127446609999996</v>
      </c>
      <c r="W208">
        <v>10.04693393</v>
      </c>
      <c r="Z208">
        <v>1</v>
      </c>
      <c r="AA208">
        <v>0.94892790000000005</v>
      </c>
      <c r="AB208">
        <v>2.7179499999999999E-2</v>
      </c>
      <c r="AC208">
        <v>1.3214045000000001</v>
      </c>
      <c r="AD208">
        <v>1.1351662</v>
      </c>
      <c r="AE208">
        <v>9.5833399999999999E-2</v>
      </c>
      <c r="AF208">
        <v>0.1640626</v>
      </c>
      <c r="AG208">
        <v>5.1491000000000002E-2</v>
      </c>
      <c r="AH208">
        <v>54.683048200000002</v>
      </c>
      <c r="AI208">
        <v>2.4856311</v>
      </c>
      <c r="AJ208">
        <v>121.91995249999999</v>
      </c>
      <c r="AK208">
        <v>19.850049500000001</v>
      </c>
      <c r="AL208">
        <v>112.9182823</v>
      </c>
      <c r="AM208">
        <v>4.88E-5</v>
      </c>
      <c r="AN208">
        <v>27.922154599999999</v>
      </c>
      <c r="AO208">
        <v>1.6239490000000001</v>
      </c>
      <c r="AP208">
        <v>31.0494202</v>
      </c>
      <c r="AQ208">
        <v>1.0624304</v>
      </c>
      <c r="AR208">
        <v>344.54112880000002</v>
      </c>
      <c r="AS208">
        <v>3.1518323000000001</v>
      </c>
      <c r="AT208">
        <v>70.427377899999996</v>
      </c>
      <c r="AU208">
        <v>1.0745625999999999</v>
      </c>
      <c r="AV208" s="40">
        <f>(5.2/nov_2021_out_good[[#This Row],[a]]+2*COS(nov_2021_out_good[[#This Row],[incl]]*3.1415/180)*((nov_2021_out_good[[#This Row],[a]]/5.2*(1-nov_2021_out_good[[#This Row],[e]]^2)^0.5)))</f>
        <v>4.8298163111111334</v>
      </c>
      <c r="AW208" s="33"/>
      <c r="AX208" s="33"/>
      <c r="AY208" s="33"/>
      <c r="AZ208" s="33"/>
      <c r="BA208" s="33"/>
    </row>
    <row r="209" spans="1:53">
      <c r="A209" s="19">
        <v>44490.43891203704</v>
      </c>
      <c r="B209" t="s">
        <v>703</v>
      </c>
      <c r="C209" t="s">
        <v>704</v>
      </c>
      <c r="D209">
        <v>30</v>
      </c>
      <c r="E209">
        <v>15.9</v>
      </c>
      <c r="F209">
        <v>-14.1</v>
      </c>
      <c r="G209">
        <v>-7</v>
      </c>
      <c r="H209">
        <v>-1.9</v>
      </c>
      <c r="I209" s="37">
        <v>37000000000</v>
      </c>
      <c r="J209">
        <v>0.13</v>
      </c>
      <c r="L209" s="9">
        <f>nov_2021_out_good[[#This Row],[Calculated Total Impact Energy(kt)]]*4180000000000*2/(nov_2021_out_good[[#This Row],[Vel(km/s)]]*1000)^2</f>
        <v>4298.8805822554486</v>
      </c>
      <c r="M209" s="9">
        <f>2*(nov_2021_out_good[[#This Row],[Mass (kg)]]/4/1500)^0.3333</f>
        <v>1.7896558831912994</v>
      </c>
      <c r="N209" t="s">
        <v>492</v>
      </c>
      <c r="O209" t="s">
        <v>493</v>
      </c>
      <c r="P209">
        <v>51.5</v>
      </c>
      <c r="Q209">
        <v>51.4</v>
      </c>
      <c r="R209">
        <v>15.85622906</v>
      </c>
      <c r="S209">
        <v>49.162755900000001</v>
      </c>
      <c r="T209">
        <v>213.67803699999999</v>
      </c>
      <c r="U209">
        <v>9.9829632499999992</v>
      </c>
      <c r="V209">
        <v>6.6522814840000004</v>
      </c>
      <c r="W209">
        <v>10.368586970000001</v>
      </c>
      <c r="Z209">
        <v>1</v>
      </c>
      <c r="AA209">
        <v>0.74051730000000004</v>
      </c>
      <c r="AB209">
        <v>1.983E-2</v>
      </c>
      <c r="AC209">
        <v>1.5867051999999999</v>
      </c>
      <c r="AD209">
        <v>1.1636112999999999</v>
      </c>
      <c r="AE209">
        <v>4.3089799999999998E-2</v>
      </c>
      <c r="AF209">
        <v>0.36360419999999999</v>
      </c>
      <c r="AG209">
        <v>3.6038300000000002E-2</v>
      </c>
      <c r="AH209">
        <v>3.9216715</v>
      </c>
      <c r="AI209">
        <v>0.93855840000000001</v>
      </c>
      <c r="AJ209">
        <v>92.295342599999998</v>
      </c>
      <c r="AK209">
        <v>2.3468418</v>
      </c>
      <c r="AL209">
        <v>207.92868089999999</v>
      </c>
      <c r="AM209">
        <v>5.3778999999999997E-3</v>
      </c>
      <c r="AN209">
        <v>11.433617</v>
      </c>
      <c r="AO209">
        <v>1.1081318</v>
      </c>
      <c r="AP209">
        <v>31.937912099999998</v>
      </c>
      <c r="AQ209">
        <v>0.44198539999999997</v>
      </c>
      <c r="AR209">
        <v>210.07798320000001</v>
      </c>
      <c r="AS209">
        <v>1.2000652000000001</v>
      </c>
      <c r="AT209">
        <v>-1.2201557999999999</v>
      </c>
      <c r="AU209">
        <v>1.6299686</v>
      </c>
      <c r="AV209" s="40">
        <f>(5.2/nov_2021_out_good[[#This Row],[a]]+2*COS(nov_2021_out_good[[#This Row],[incl]]*3.1415/180)*((nov_2021_out_good[[#This Row],[a]]/5.2*(1-nov_2021_out_good[[#This Row],[e]]^2)^0.5)))</f>
        <v>4.8847801935043798</v>
      </c>
      <c r="AW209" s="33"/>
      <c r="AX209" s="33"/>
      <c r="AY209" s="33"/>
      <c r="AZ209" s="33"/>
      <c r="BA209" s="33"/>
    </row>
    <row r="210" spans="1:53">
      <c r="A210" s="38">
        <v>43277.744363425925</v>
      </c>
      <c r="B210" s="9" t="s">
        <v>284</v>
      </c>
      <c r="C210" s="9" t="s">
        <v>673</v>
      </c>
      <c r="D210" s="9">
        <v>63</v>
      </c>
      <c r="E210" s="9">
        <v>14.1</v>
      </c>
      <c r="F210" s="9">
        <v>-10</v>
      </c>
      <c r="G210" s="9">
        <v>-1</v>
      </c>
      <c r="H210" s="9">
        <v>-9.9</v>
      </c>
      <c r="I210" s="39">
        <v>29000000000</v>
      </c>
      <c r="J210" s="9">
        <v>0.1</v>
      </c>
      <c r="K210" s="9"/>
      <c r="L210" s="9">
        <f>nov_2021_out_good[[#This Row],[Calculated Total Impact Energy(kt)]]*4180000000000*2/(nov_2021_out_good[[#This Row],[Vel(km/s)]]*1000)^2</f>
        <v>4205.0198682158843</v>
      </c>
      <c r="M210" s="9">
        <f>2*(nov_2021_out_good[[#This Row],[Mass (kg)]]/4/1500)^0.3333</f>
        <v>1.7765362583657924</v>
      </c>
      <c r="N210" s="9" t="s">
        <v>492</v>
      </c>
      <c r="O210" s="9" t="s">
        <v>493</v>
      </c>
      <c r="P210" s="9">
        <v>32</v>
      </c>
      <c r="Q210" s="9">
        <v>12.1</v>
      </c>
      <c r="R210" s="9">
        <v>14.10709042</v>
      </c>
      <c r="S210" s="9">
        <v>13.522093780000001</v>
      </c>
      <c r="T210" s="9">
        <v>340.18029680000001</v>
      </c>
      <c r="U210" s="9">
        <v>-3.1031335040000001</v>
      </c>
      <c r="V210" s="9">
        <v>1.1184023919999999</v>
      </c>
      <c r="W210" s="9">
        <v>13.716039459999999</v>
      </c>
      <c r="X210" s="9"/>
      <c r="Y210" s="9"/>
      <c r="Z210" s="9">
        <v>1</v>
      </c>
      <c r="AA210" s="9">
        <v>1.0063914</v>
      </c>
      <c r="AB210" s="9">
        <v>1.4323999999999999E-3</v>
      </c>
      <c r="AC210" s="9">
        <v>2.7059641999999999</v>
      </c>
      <c r="AD210" s="9">
        <v>1.8561778</v>
      </c>
      <c r="AE210" s="9">
        <v>0.26152370000000003</v>
      </c>
      <c r="AF210" s="9">
        <v>0.45781519999999998</v>
      </c>
      <c r="AG210" s="9">
        <v>7.6606099999999996E-2</v>
      </c>
      <c r="AH210" s="9">
        <v>9.7729687999999992</v>
      </c>
      <c r="AI210" s="9">
        <v>1.0272842</v>
      </c>
      <c r="AJ210" s="9">
        <v>165.5369264</v>
      </c>
      <c r="AK210" s="9">
        <v>1.126701</v>
      </c>
      <c r="AL210" s="9">
        <v>94.840838199999993</v>
      </c>
      <c r="AM210" s="9">
        <v>1.4801E-3</v>
      </c>
      <c r="AN210" s="9">
        <v>8.7289451000000007</v>
      </c>
      <c r="AO210" s="9">
        <v>1.1430419999999999</v>
      </c>
      <c r="AP210" s="9">
        <v>35.602571699999999</v>
      </c>
      <c r="AQ210" s="9">
        <v>0.9456831</v>
      </c>
      <c r="AR210" s="9">
        <v>183.19614340000001</v>
      </c>
      <c r="AS210" s="9">
        <v>1.8744921000000001</v>
      </c>
      <c r="AT210" s="9">
        <v>47.378255000000003</v>
      </c>
      <c r="AU210" s="9">
        <v>1.3171444000000001</v>
      </c>
      <c r="AV210" s="40">
        <f>(5.2/nov_2021_out_good[[#This Row],[a]]+2*COS(nov_2021_out_good[[#This Row],[incl]]*3.1415/180)*((nov_2021_out_good[[#This Row],[a]]/5.2*(1-nov_2021_out_good[[#This Row],[e]]^2)^0.5)))</f>
        <v>3.42694939254454</v>
      </c>
      <c r="AW210" s="33"/>
      <c r="AX210" s="33"/>
      <c r="AY210" s="33"/>
      <c r="AZ210" s="33"/>
      <c r="BA210" s="33"/>
    </row>
    <row r="211" spans="1:53">
      <c r="A211" s="19">
        <v>40923.518287037034</v>
      </c>
      <c r="B211" t="s">
        <v>181</v>
      </c>
      <c r="C211" t="s">
        <v>182</v>
      </c>
      <c r="D211">
        <v>26.3</v>
      </c>
      <c r="E211">
        <v>12.3</v>
      </c>
      <c r="F211">
        <v>-1.9</v>
      </c>
      <c r="G211">
        <v>5.0999999999999996</v>
      </c>
      <c r="H211">
        <v>11</v>
      </c>
      <c r="I211" s="37">
        <v>21000000000</v>
      </c>
      <c r="J211">
        <v>7.5999999999999998E-2</v>
      </c>
      <c r="L211" s="9">
        <f>nov_2021_out_good[[#This Row],[Calculated Total Impact Energy(kt)]]*4180000000000*2/(nov_2021_out_good[[#This Row],[Vel(km/s)]]*1000)^2</f>
        <v>4199.6166303126447</v>
      </c>
      <c r="M211" s="9">
        <f>2*(nov_2021_out_good[[#This Row],[Mass (kg)]]/4/1500)^0.3333</f>
        <v>1.7757750885730139</v>
      </c>
      <c r="N211" t="s">
        <v>490</v>
      </c>
      <c r="O211" t="s">
        <v>493</v>
      </c>
      <c r="P211">
        <v>-64.099999999999994</v>
      </c>
      <c r="Q211">
        <v>109.9</v>
      </c>
      <c r="R211">
        <v>12.272734010000001</v>
      </c>
      <c r="S211">
        <v>52.22403293</v>
      </c>
      <c r="T211">
        <v>180.2989379</v>
      </c>
      <c r="U211">
        <v>9.7003845549999994</v>
      </c>
      <c r="V211">
        <v>5.0611735999999997E-2</v>
      </c>
      <c r="W211">
        <v>7.5179769839999997</v>
      </c>
      <c r="Z211">
        <v>1</v>
      </c>
      <c r="AA211">
        <v>0.61810050000000005</v>
      </c>
      <c r="AB211">
        <v>6.6469899999999998E-2</v>
      </c>
      <c r="AC211">
        <v>1.0039563</v>
      </c>
      <c r="AD211">
        <v>0.81102839999999998</v>
      </c>
      <c r="AE211">
        <v>2.97684E-2</v>
      </c>
      <c r="AF211">
        <v>0.2378806</v>
      </c>
      <c r="AG211">
        <v>5.4009500000000002E-2</v>
      </c>
      <c r="AH211">
        <v>3.9285185</v>
      </c>
      <c r="AI211">
        <v>2.2207493999999999</v>
      </c>
      <c r="AJ211">
        <v>200.94135790000001</v>
      </c>
      <c r="AK211">
        <v>1.1297041000000001</v>
      </c>
      <c r="AL211">
        <v>114.6023534</v>
      </c>
      <c r="AM211">
        <v>1.17065E-2</v>
      </c>
      <c r="AN211">
        <v>5.0862917000000003</v>
      </c>
      <c r="AO211">
        <v>1.4810336</v>
      </c>
      <c r="AP211">
        <v>26.644706200000002</v>
      </c>
      <c r="AQ211">
        <v>0.75339959999999995</v>
      </c>
      <c r="AR211">
        <v>232.68217519999999</v>
      </c>
      <c r="AS211">
        <v>1.6152641000000001</v>
      </c>
      <c r="AT211">
        <v>-40.586931800000002</v>
      </c>
      <c r="AU211">
        <v>5.6098429000000003</v>
      </c>
      <c r="AV211" s="40">
        <f>(5.2/nov_2021_out_good[[#This Row],[a]]+2*COS(nov_2021_out_good[[#This Row],[incl]]*3.1415/180)*((nov_2021_out_good[[#This Row],[a]]/5.2*(1-nov_2021_out_good[[#This Row],[e]]^2)^0.5)))</f>
        <v>6.7138805925316039</v>
      </c>
      <c r="AW211" s="33"/>
      <c r="AX211" s="33"/>
      <c r="AY211" s="33"/>
      <c r="AZ211" s="33"/>
      <c r="BA211" s="33"/>
    </row>
    <row r="212" spans="1:53">
      <c r="A212" s="19">
        <v>38875.004490740743</v>
      </c>
      <c r="B212" t="s">
        <v>466</v>
      </c>
      <c r="C212" t="s">
        <v>467</v>
      </c>
      <c r="D212">
        <v>40.700000000000003</v>
      </c>
      <c r="E212">
        <v>19.600000000000001</v>
      </c>
      <c r="F212">
        <v>6.1</v>
      </c>
      <c r="G212">
        <v>4.5999999999999996</v>
      </c>
      <c r="H212">
        <v>-18</v>
      </c>
      <c r="I212" s="37">
        <v>59000000000</v>
      </c>
      <c r="J212">
        <v>0.19</v>
      </c>
      <c r="L212" s="9">
        <f>nov_2021_out_good[[#This Row],[Calculated Total Impact Energy(kt)]]*4180000000000*2/(nov_2021_out_good[[#This Row],[Vel(km/s)]]*1000)^2</f>
        <v>4134.7355268638066</v>
      </c>
      <c r="M212" s="9">
        <f>2*(nov_2021_out_good[[#This Row],[Mass (kg)]]/4/1500)^0.3333</f>
        <v>1.766583680730704</v>
      </c>
      <c r="N212" t="s">
        <v>492</v>
      </c>
      <c r="O212" t="s">
        <v>493</v>
      </c>
      <c r="P212">
        <v>69.2</v>
      </c>
      <c r="Q212">
        <v>22.5</v>
      </c>
      <c r="R212">
        <v>19.554283420000001</v>
      </c>
      <c r="S212">
        <v>43.430521570000003</v>
      </c>
      <c r="T212">
        <v>351.80815530000001</v>
      </c>
      <c r="U212">
        <v>-13.305904379999999</v>
      </c>
      <c r="V212">
        <v>1.9154769119999999</v>
      </c>
      <c r="W212">
        <v>14.20048791</v>
      </c>
      <c r="Z212">
        <v>1</v>
      </c>
      <c r="AA212">
        <v>0.91170150000000005</v>
      </c>
      <c r="AB212">
        <v>6.6233000000000004E-3</v>
      </c>
      <c r="AC212">
        <v>5.2964957999999998</v>
      </c>
      <c r="AD212">
        <v>3.1040987000000002</v>
      </c>
      <c r="AE212">
        <v>0.6790832</v>
      </c>
      <c r="AF212">
        <v>0.70629109999999995</v>
      </c>
      <c r="AG212">
        <v>6.5060999999999994E-2</v>
      </c>
      <c r="AH212">
        <v>16.4486469</v>
      </c>
      <c r="AI212">
        <v>1.2357422</v>
      </c>
      <c r="AJ212">
        <v>138.983723</v>
      </c>
      <c r="AK212">
        <v>1.4088050999999999</v>
      </c>
      <c r="AL212">
        <v>76.0537858</v>
      </c>
      <c r="AM212">
        <v>2.2560000000000001E-4</v>
      </c>
      <c r="AN212">
        <v>16.0776042</v>
      </c>
      <c r="AO212">
        <v>1.1901846</v>
      </c>
      <c r="AP212">
        <v>38.243731699999998</v>
      </c>
      <c r="AQ212">
        <v>0.81742099999999995</v>
      </c>
      <c r="AR212">
        <v>113.6493808</v>
      </c>
      <c r="AS212">
        <v>2.3360845000000001</v>
      </c>
      <c r="AT212">
        <v>62.434195899999999</v>
      </c>
      <c r="AU212">
        <v>1.2365694</v>
      </c>
      <c r="AV212" s="40">
        <f>(5.2/nov_2021_out_good[[#This Row],[a]]+2*COS(nov_2021_out_good[[#This Row],[incl]]*3.1415/180)*((nov_2021_out_good[[#This Row],[a]]/5.2*(1-nov_2021_out_good[[#This Row],[e]]^2)^0.5)))</f>
        <v>2.485792989155478</v>
      </c>
      <c r="AW212" s="33"/>
      <c r="AX212" s="33"/>
      <c r="AY212" s="33"/>
      <c r="AZ212" s="33"/>
      <c r="BA212" s="33"/>
    </row>
    <row r="213" spans="1:53">
      <c r="A213" s="19">
        <v>42290.516064814816</v>
      </c>
      <c r="B213" t="s">
        <v>21</v>
      </c>
      <c r="C213" t="s">
        <v>486</v>
      </c>
      <c r="D213">
        <v>38.9</v>
      </c>
      <c r="E213">
        <v>12.9</v>
      </c>
      <c r="F213">
        <v>-6.6</v>
      </c>
      <c r="G213">
        <v>3.8</v>
      </c>
      <c r="H213">
        <v>10.4</v>
      </c>
      <c r="I213" s="37">
        <v>23000000000</v>
      </c>
      <c r="J213">
        <v>8.2000000000000003E-2</v>
      </c>
      <c r="L213" s="9">
        <f>nov_2021_out_good[[#This Row],[Calculated Total Impact Energy(kt)]]*4180000000000*2/(nov_2021_out_good[[#This Row],[Vel(km/s)]]*1000)^2</f>
        <v>4119.4639745207623</v>
      </c>
      <c r="M213" s="9">
        <f>2*(nov_2021_out_good[[#This Row],[Mass (kg)]]/4/1500)^0.3333</f>
        <v>1.7644062694967153</v>
      </c>
      <c r="N213" t="s">
        <v>490</v>
      </c>
      <c r="O213" t="s">
        <v>491</v>
      </c>
      <c r="P213">
        <v>-8</v>
      </c>
      <c r="Q213">
        <v>-52.5</v>
      </c>
      <c r="R213">
        <v>12.89030644</v>
      </c>
      <c r="S213">
        <v>49.266105789999997</v>
      </c>
      <c r="T213">
        <v>162.588167</v>
      </c>
      <c r="U213">
        <v>9.3200436010000001</v>
      </c>
      <c r="V213">
        <v>-2.9228386159999999</v>
      </c>
      <c r="W213">
        <v>8.4115279049999998</v>
      </c>
      <c r="Z213">
        <v>1</v>
      </c>
      <c r="AA213">
        <v>0.97869729999999999</v>
      </c>
      <c r="AB213">
        <v>1.0437699999999999E-2</v>
      </c>
      <c r="AC213">
        <v>1.4459116999999999</v>
      </c>
      <c r="AD213">
        <v>1.2123044999999999</v>
      </c>
      <c r="AE213">
        <v>3.8253500000000003E-2</v>
      </c>
      <c r="AF213">
        <v>0.1926968</v>
      </c>
      <c r="AG213">
        <v>3.3114600000000001E-2</v>
      </c>
      <c r="AH213">
        <v>9.1837835000000005</v>
      </c>
      <c r="AI213">
        <v>1.8443121</v>
      </c>
      <c r="AJ213">
        <v>331.80635260000003</v>
      </c>
      <c r="AK213">
        <v>6.0140450000000003</v>
      </c>
      <c r="AL213">
        <v>19.638025299999999</v>
      </c>
      <c r="AM213">
        <v>1.0719E-3</v>
      </c>
      <c r="AN213">
        <v>6.2802369000000002</v>
      </c>
      <c r="AO213">
        <v>1.3130826</v>
      </c>
      <c r="AP213">
        <v>32.3476055</v>
      </c>
      <c r="AQ213">
        <v>0.35691289999999998</v>
      </c>
      <c r="AR213">
        <v>195.1862452</v>
      </c>
      <c r="AS213">
        <v>7.9435627000000002</v>
      </c>
      <c r="AT213">
        <v>-69.071043299999999</v>
      </c>
      <c r="AU213">
        <v>2.8676379000000001</v>
      </c>
      <c r="AV213" s="40">
        <f>(5.2/nov_2021_out_good[[#This Row],[a]]+2*COS(nov_2021_out_good[[#This Row],[incl]]*3.1415/180)*((nov_2021_out_good[[#This Row],[a]]/5.2*(1-nov_2021_out_good[[#This Row],[e]]^2)^0.5)))</f>
        <v>4.741019126550837</v>
      </c>
      <c r="AW213" s="33"/>
      <c r="AX213" s="33"/>
      <c r="AY213" s="33"/>
      <c r="AZ213" s="33"/>
      <c r="BA213" s="33"/>
    </row>
    <row r="214" spans="1:53">
      <c r="A214" s="19">
        <v>41727.573391203703</v>
      </c>
      <c r="B214" t="s">
        <v>60</v>
      </c>
      <c r="C214" t="s">
        <v>61</v>
      </c>
      <c r="D214">
        <v>30.7</v>
      </c>
      <c r="E214">
        <v>16.3</v>
      </c>
      <c r="F214">
        <v>10</v>
      </c>
      <c r="G214">
        <v>-12.7</v>
      </c>
      <c r="H214">
        <v>2.2000000000000002</v>
      </c>
      <c r="I214" s="37">
        <v>39000000000</v>
      </c>
      <c r="J214">
        <v>0.13</v>
      </c>
      <c r="L214" s="9">
        <f>nov_2021_out_good[[#This Row],[Calculated Total Impact Energy(kt)]]*4180000000000*2/(nov_2021_out_good[[#This Row],[Vel(km/s)]]*1000)^2</f>
        <v>4090.4813880838569</v>
      </c>
      <c r="M214" s="9">
        <f>2*(nov_2021_out_good[[#This Row],[Mass (kg)]]/4/1500)^0.3333</f>
        <v>1.7602591009900941</v>
      </c>
      <c r="N214" t="s">
        <v>490</v>
      </c>
      <c r="O214" t="s">
        <v>493</v>
      </c>
      <c r="P214">
        <v>-28.7</v>
      </c>
      <c r="Q214">
        <v>121.5</v>
      </c>
      <c r="R214">
        <v>16.31349135</v>
      </c>
      <c r="S214">
        <v>21.885656990000001</v>
      </c>
      <c r="T214">
        <v>18.114512829999999</v>
      </c>
      <c r="U214">
        <v>-5.7795539119999999</v>
      </c>
      <c r="V214">
        <v>-1.890669873</v>
      </c>
      <c r="W214">
        <v>15.137771430000001</v>
      </c>
      <c r="Z214">
        <v>1</v>
      </c>
      <c r="AA214">
        <v>0.88682729999999999</v>
      </c>
      <c r="AB214">
        <v>1.05313E-2</v>
      </c>
      <c r="AC214">
        <v>2.9267818000000001</v>
      </c>
      <c r="AD214">
        <v>1.9068045</v>
      </c>
      <c r="AE214">
        <v>0.2190146</v>
      </c>
      <c r="AF214">
        <v>0.53491440000000001</v>
      </c>
      <c r="AG214">
        <v>5.7604900000000001E-2</v>
      </c>
      <c r="AH214">
        <v>3.9490034999999999</v>
      </c>
      <c r="AI214">
        <v>0.61644169999999998</v>
      </c>
      <c r="AJ214">
        <v>47.232374299999996</v>
      </c>
      <c r="AK214">
        <v>1.485528</v>
      </c>
      <c r="AL214">
        <v>188.5861396</v>
      </c>
      <c r="AM214">
        <v>1.0217E-3</v>
      </c>
      <c r="AN214">
        <v>11.8446775</v>
      </c>
      <c r="AO214">
        <v>1.1205927</v>
      </c>
      <c r="AP214">
        <v>36.217401600000002</v>
      </c>
      <c r="AQ214">
        <v>0.73773250000000001</v>
      </c>
      <c r="AR214">
        <v>160.52205459999999</v>
      </c>
      <c r="AS214">
        <v>1.1656069</v>
      </c>
      <c r="AT214">
        <v>-4.3766575999999997</v>
      </c>
      <c r="AU214">
        <v>1.2517311</v>
      </c>
      <c r="AV214" s="40">
        <f>(5.2/nov_2021_out_good[[#This Row],[a]]+2*COS(nov_2021_out_good[[#This Row],[incl]]*3.1415/180)*((nov_2021_out_good[[#This Row],[a]]/5.2*(1-nov_2021_out_good[[#This Row],[e]]^2)^0.5)))</f>
        <v>3.3452471950304292</v>
      </c>
      <c r="AW214" s="33"/>
      <c r="AX214" s="33"/>
      <c r="AY214" s="33"/>
      <c r="AZ214" s="33"/>
      <c r="BA214" s="33"/>
    </row>
    <row r="215" spans="1:53">
      <c r="A215" s="19">
        <v>44126.735798611109</v>
      </c>
      <c r="B215" t="s">
        <v>489</v>
      </c>
      <c r="C215" t="s">
        <v>760</v>
      </c>
      <c r="D215">
        <v>40</v>
      </c>
      <c r="E215">
        <v>17.600000000000001</v>
      </c>
      <c r="F215">
        <v>-9.4</v>
      </c>
      <c r="G215">
        <v>14.1</v>
      </c>
      <c r="H215">
        <v>-4.9000000000000004</v>
      </c>
      <c r="I215" s="37">
        <v>44000000000</v>
      </c>
      <c r="J215">
        <v>0.15</v>
      </c>
      <c r="L215" s="9">
        <f>nov_2021_out_good[[#This Row],[Calculated Total Impact Energy(kt)]]*4180000000000*2/(nov_2021_out_good[[#This Row],[Vel(km/s)]]*1000)^2</f>
        <v>4048.2954545454545</v>
      </c>
      <c r="M215" s="9">
        <f>2*(nov_2021_out_good[[#This Row],[Mass (kg)]]/4/1500)^0.3333</f>
        <v>1.7541874857608915</v>
      </c>
      <c r="N215" t="s">
        <v>492</v>
      </c>
      <c r="O215" t="s">
        <v>491</v>
      </c>
      <c r="P215">
        <v>22</v>
      </c>
      <c r="Q215">
        <v>-133.5</v>
      </c>
      <c r="R215">
        <v>17.640294780000001</v>
      </c>
      <c r="S215">
        <v>72.449961560000006</v>
      </c>
      <c r="T215">
        <v>79.255113899999998</v>
      </c>
      <c r="U215">
        <v>-3.135711905</v>
      </c>
      <c r="V215">
        <v>-16.524318600000001</v>
      </c>
      <c r="W215">
        <v>5.3192297850000001</v>
      </c>
      <c r="Z215">
        <v>1</v>
      </c>
      <c r="AA215">
        <v>0.9373245</v>
      </c>
      <c r="AB215">
        <v>9.2793000000000007E-3</v>
      </c>
      <c r="AC215">
        <v>4.4082388000000003</v>
      </c>
      <c r="AD215">
        <v>2.6727816</v>
      </c>
      <c r="AE215">
        <v>0.39241779999999998</v>
      </c>
      <c r="AF215">
        <v>0.64930750000000004</v>
      </c>
      <c r="AG215">
        <v>5.4208800000000001E-2</v>
      </c>
      <c r="AH215">
        <v>11.5998111</v>
      </c>
      <c r="AI215">
        <v>1.0498417</v>
      </c>
      <c r="AJ215">
        <v>148.51580050000001</v>
      </c>
      <c r="AK215">
        <v>2.0098417</v>
      </c>
      <c r="AL215">
        <v>209.49090960000001</v>
      </c>
      <c r="AM215">
        <v>6.9019999999999997E-4</v>
      </c>
      <c r="AN215">
        <v>13.1438145</v>
      </c>
      <c r="AO215">
        <v>1.1565198000000001</v>
      </c>
      <c r="AP215">
        <v>38.094943499999999</v>
      </c>
      <c r="AQ215">
        <v>0.63960139999999999</v>
      </c>
      <c r="AR215">
        <v>250.46965940000001</v>
      </c>
      <c r="AS215">
        <v>1.8938090999999999</v>
      </c>
      <c r="AT215">
        <v>12.832258299999999</v>
      </c>
      <c r="AU215">
        <v>1.2178173999999999</v>
      </c>
      <c r="AV215" s="40">
        <f>(5.2/nov_2021_out_good[[#This Row],[a]]+2*COS(nov_2021_out_good[[#This Row],[incl]]*3.1415/180)*((nov_2021_out_good[[#This Row],[a]]/5.2*(1-nov_2021_out_good[[#This Row],[e]]^2)^0.5)))</f>
        <v>2.711387087317533</v>
      </c>
      <c r="AW215" s="33"/>
      <c r="AX215" s="33"/>
      <c r="AY215" s="33"/>
      <c r="AZ215" s="33"/>
      <c r="BA215" s="33"/>
    </row>
    <row r="216" spans="1:53">
      <c r="A216" s="19">
        <v>43604.616006944445</v>
      </c>
      <c r="B216" t="s">
        <v>857</v>
      </c>
      <c r="C216" t="s">
        <v>858</v>
      </c>
      <c r="D216">
        <v>33.299999999999997</v>
      </c>
      <c r="E216">
        <v>15.2</v>
      </c>
      <c r="F216">
        <v>7.3</v>
      </c>
      <c r="G216">
        <v>-12.2</v>
      </c>
      <c r="H216">
        <v>5.3</v>
      </c>
      <c r="I216" s="37">
        <v>33000000000</v>
      </c>
      <c r="J216">
        <v>0.11</v>
      </c>
      <c r="L216" s="9">
        <f>nov_2021_out_good[[#This Row],[Calculated Total Impact Energy(kt)]]*4180000000000*2/(nov_2021_out_good[[#This Row],[Vel(km/s)]]*1000)^2</f>
        <v>3980.2631578947367</v>
      </c>
      <c r="M216" s="9">
        <f>2*(nov_2021_out_good[[#This Row],[Mass (kg)]]/4/1500)^0.3333</f>
        <v>1.7443064327947222</v>
      </c>
      <c r="N216" t="s">
        <v>490</v>
      </c>
      <c r="O216" t="s">
        <v>493</v>
      </c>
      <c r="P216">
        <v>-23.6</v>
      </c>
      <c r="Q216">
        <v>132.80000000000001</v>
      </c>
      <c r="R216">
        <v>15.17300234</v>
      </c>
      <c r="S216">
        <v>11.47417005</v>
      </c>
      <c r="T216">
        <v>283.65805840000002</v>
      </c>
      <c r="U216">
        <v>-0.71270342099999995</v>
      </c>
      <c r="V216">
        <v>2.9329559000000001</v>
      </c>
      <c r="W216">
        <v>14.86976205</v>
      </c>
      <c r="Z216">
        <v>1</v>
      </c>
      <c r="AA216">
        <v>0.87366480000000002</v>
      </c>
      <c r="AB216">
        <v>1.5075399999999999E-2</v>
      </c>
      <c r="AC216">
        <v>2.1396662000000002</v>
      </c>
      <c r="AD216">
        <v>1.5066655</v>
      </c>
      <c r="AE216">
        <v>0.1067881</v>
      </c>
      <c r="AF216">
        <v>0.42013349999999999</v>
      </c>
      <c r="AG216">
        <v>4.9148600000000001E-2</v>
      </c>
      <c r="AH216">
        <v>1.6580591</v>
      </c>
      <c r="AI216">
        <v>0.40540549999999997</v>
      </c>
      <c r="AJ216">
        <v>57.468342700000001</v>
      </c>
      <c r="AK216">
        <v>1.8780874999999999</v>
      </c>
      <c r="AL216">
        <v>238.0085693</v>
      </c>
      <c r="AM216">
        <v>1.9241600000000001E-2</v>
      </c>
      <c r="AN216">
        <v>10.4170341</v>
      </c>
      <c r="AO216">
        <v>1.1115462</v>
      </c>
      <c r="AP216">
        <v>34.1321279</v>
      </c>
      <c r="AQ216">
        <v>0.61133820000000005</v>
      </c>
      <c r="AR216">
        <v>215.0532623</v>
      </c>
      <c r="AS216">
        <v>1.3081976</v>
      </c>
      <c r="AT216">
        <v>-19.505362600000002</v>
      </c>
      <c r="AU216">
        <v>1.1831075</v>
      </c>
      <c r="AV216" s="40">
        <f>(5.2/nov_2021_out_good[[#This Row],[a]]+2*COS(nov_2021_out_good[[#This Row],[incl]]*3.1415/180)*((nov_2021_out_good[[#This Row],[a]]/5.2*(1-nov_2021_out_good[[#This Row],[e]]^2)^0.5)))</f>
        <v>3.9769723115629474</v>
      </c>
      <c r="AW216" s="33"/>
      <c r="AX216" s="33"/>
      <c r="AY216" s="33"/>
      <c r="AZ216" s="33"/>
      <c r="BA216" s="33"/>
    </row>
    <row r="217" spans="1:53">
      <c r="A217" s="19">
        <v>39991.547280092593</v>
      </c>
      <c r="B217" t="s">
        <v>318</v>
      </c>
      <c r="C217" t="s">
        <v>319</v>
      </c>
      <c r="D217">
        <v>26.1</v>
      </c>
      <c r="E217">
        <v>15.2</v>
      </c>
      <c r="F217">
        <v>-11.6</v>
      </c>
      <c r="G217">
        <v>1.6</v>
      </c>
      <c r="H217">
        <v>9.6999999999999993</v>
      </c>
      <c r="I217" s="37">
        <v>32000000000</v>
      </c>
      <c r="J217">
        <v>0.11</v>
      </c>
      <c r="L217" s="9">
        <f>nov_2021_out_good[[#This Row],[Calculated Total Impact Energy(kt)]]*4180000000000*2/(nov_2021_out_good[[#This Row],[Vel(km/s)]]*1000)^2</f>
        <v>3980.2631578947367</v>
      </c>
      <c r="M217" s="9">
        <f>2*(nov_2021_out_good[[#This Row],[Mass (kg)]]/4/1500)^0.3333</f>
        <v>1.7443064327947222</v>
      </c>
      <c r="N217" t="s">
        <v>490</v>
      </c>
      <c r="O217" t="s">
        <v>491</v>
      </c>
      <c r="P217">
        <v>-26.6</v>
      </c>
      <c r="Q217">
        <v>-12.6</v>
      </c>
      <c r="R217">
        <v>15.20559108</v>
      </c>
      <c r="S217">
        <v>13.62400328</v>
      </c>
      <c r="T217">
        <v>164.30341730000001</v>
      </c>
      <c r="U217">
        <v>3.4480981580000001</v>
      </c>
      <c r="V217">
        <v>-0.96899478100000003</v>
      </c>
      <c r="W217">
        <v>14.77774232</v>
      </c>
      <c r="Z217">
        <v>1</v>
      </c>
      <c r="AA217">
        <v>0.96727390000000002</v>
      </c>
      <c r="AB217">
        <v>6.4365000000000004E-3</v>
      </c>
      <c r="AC217">
        <v>1.5583024000000001</v>
      </c>
      <c r="AD217">
        <v>1.2627881999999999</v>
      </c>
      <c r="AE217">
        <v>6.0092600000000003E-2</v>
      </c>
      <c r="AF217">
        <v>0.23401730000000001</v>
      </c>
      <c r="AG217">
        <v>3.8563199999999999E-2</v>
      </c>
      <c r="AH217">
        <v>16.892618500000001</v>
      </c>
      <c r="AI217">
        <v>1.6331599999999999</v>
      </c>
      <c r="AJ217">
        <v>318.09913940000001</v>
      </c>
      <c r="AK217">
        <v>2.9854346</v>
      </c>
      <c r="AL217">
        <v>275.88322959999999</v>
      </c>
      <c r="AM217">
        <v>4.1090000000000001E-4</v>
      </c>
      <c r="AN217">
        <v>10.296561000000001</v>
      </c>
      <c r="AO217">
        <v>1.1212858000000001</v>
      </c>
      <c r="AP217">
        <v>32.292531199999999</v>
      </c>
      <c r="AQ217">
        <v>0.51762370000000002</v>
      </c>
      <c r="AR217">
        <v>103.2924618</v>
      </c>
      <c r="AS217">
        <v>1.6168309999999999</v>
      </c>
      <c r="AT217">
        <v>-42.241865599999997</v>
      </c>
      <c r="AU217">
        <v>1.2534398</v>
      </c>
      <c r="AV217" s="40">
        <f>(5.2/nov_2021_out_good[[#This Row],[a]]+2*COS(nov_2021_out_good[[#This Row],[incl]]*3.1415/180)*((nov_2021_out_good[[#This Row],[a]]/5.2*(1-nov_2021_out_good[[#This Row],[e]]^2)^0.5)))</f>
        <v>4.5696994541539606</v>
      </c>
      <c r="AW217" s="33"/>
      <c r="AX217" s="33"/>
      <c r="AY217" s="33"/>
      <c r="AZ217" s="33"/>
      <c r="BA217" s="33"/>
    </row>
    <row r="218" spans="1:53">
      <c r="A218" s="19">
        <v>41201.684976851851</v>
      </c>
      <c r="B218" t="s">
        <v>109</v>
      </c>
      <c r="C218" t="s">
        <v>110</v>
      </c>
      <c r="D218">
        <v>29.3</v>
      </c>
      <c r="E218">
        <v>13.2</v>
      </c>
      <c r="F218">
        <v>-2.2999999999999998</v>
      </c>
      <c r="G218">
        <v>-3.9</v>
      </c>
      <c r="H218">
        <v>12.4</v>
      </c>
      <c r="I218" s="37">
        <v>23000000000</v>
      </c>
      <c r="J218">
        <v>8.2000000000000003E-2</v>
      </c>
      <c r="L218" s="9">
        <f>nov_2021_out_good[[#This Row],[Calculated Total Impact Energy(kt)]]*4180000000000*2/(nov_2021_out_good[[#This Row],[Vel(km/s)]]*1000)^2</f>
        <v>3934.3434343434342</v>
      </c>
      <c r="M218" s="9">
        <f>2*(nov_2021_out_good[[#This Row],[Mass (kg)]]/4/1500)^0.3333</f>
        <v>1.7375732046196435</v>
      </c>
      <c r="N218" t="s">
        <v>490</v>
      </c>
      <c r="O218" t="s">
        <v>493</v>
      </c>
      <c r="P218">
        <v>-75.400000000000006</v>
      </c>
      <c r="Q218">
        <v>49.6</v>
      </c>
      <c r="R218">
        <v>13.200757550000001</v>
      </c>
      <c r="S218">
        <v>6.1819938109999999</v>
      </c>
      <c r="T218">
        <v>33.091284450000003</v>
      </c>
      <c r="U218">
        <v>-1.190976228</v>
      </c>
      <c r="V218">
        <v>-0.77612950700000005</v>
      </c>
      <c r="W218">
        <v>13.123993240000001</v>
      </c>
      <c r="Z218">
        <v>1</v>
      </c>
      <c r="AA218">
        <v>0.99433020000000005</v>
      </c>
      <c r="AB218">
        <v>5.1960000000000005E-4</v>
      </c>
      <c r="AC218">
        <v>2.0589941</v>
      </c>
      <c r="AD218">
        <v>1.5266621</v>
      </c>
      <c r="AE218">
        <v>0.16364139999999999</v>
      </c>
      <c r="AF218">
        <v>0.3486901</v>
      </c>
      <c r="AG218">
        <v>6.9711300000000004E-2</v>
      </c>
      <c r="AH218">
        <v>9.2142143999999995</v>
      </c>
      <c r="AI218">
        <v>1.4403545</v>
      </c>
      <c r="AJ218">
        <v>6.1769876000000004</v>
      </c>
      <c r="AK218">
        <v>1.2863929999999999</v>
      </c>
      <c r="AL218">
        <v>26.520084399999998</v>
      </c>
      <c r="AM218">
        <v>8.3969999999999997E-4</v>
      </c>
      <c r="AN218">
        <v>7.0197151</v>
      </c>
      <c r="AO218">
        <v>1.2406265999999999</v>
      </c>
      <c r="AP218">
        <v>34.649674900000001</v>
      </c>
      <c r="AQ218">
        <v>0.8988022</v>
      </c>
      <c r="AR218">
        <v>334.50806890000001</v>
      </c>
      <c r="AS218">
        <v>3.5633395000000001</v>
      </c>
      <c r="AT218">
        <v>-68.418025599999993</v>
      </c>
      <c r="AU218">
        <v>1.3442122000000001</v>
      </c>
      <c r="AV218" s="40">
        <f>(5.2/nov_2021_out_good[[#This Row],[a]]+2*COS(nov_2021_out_good[[#This Row],[incl]]*3.1415/180)*((nov_2021_out_good[[#This Row],[a]]/5.2*(1-nov_2021_out_good[[#This Row],[e]]^2)^0.5)))</f>
        <v>3.9493483870053394</v>
      </c>
      <c r="AW218" s="33"/>
      <c r="AX218" s="33"/>
      <c r="AY218" s="33"/>
      <c r="AZ218" s="33"/>
      <c r="BA218" s="33"/>
    </row>
    <row r="219" spans="1:53">
      <c r="A219" s="19">
        <v>42390.697847222225</v>
      </c>
      <c r="B219" t="s">
        <v>642</v>
      </c>
      <c r="C219" t="s">
        <v>643</v>
      </c>
      <c r="D219">
        <v>42.5</v>
      </c>
      <c r="E219">
        <v>18.100000000000001</v>
      </c>
      <c r="F219">
        <v>-3.8</v>
      </c>
      <c r="G219">
        <v>-17.7</v>
      </c>
      <c r="H219">
        <v>-1.2</v>
      </c>
      <c r="I219" s="37">
        <v>46000000000</v>
      </c>
      <c r="J219">
        <v>0.15</v>
      </c>
      <c r="L219" s="9">
        <f>nov_2021_out_good[[#This Row],[Calculated Total Impact Energy(kt)]]*4180000000000*2/(nov_2021_out_good[[#This Row],[Vel(km/s)]]*1000)^2</f>
        <v>3827.7219865083484</v>
      </c>
      <c r="M219" s="9">
        <f>2*(nov_2021_out_good[[#This Row],[Mass (kg)]]/4/1500)^0.3333</f>
        <v>1.7217346304284851</v>
      </c>
      <c r="N219" t="s">
        <v>490</v>
      </c>
      <c r="O219" t="s">
        <v>493</v>
      </c>
      <c r="P219">
        <v>-10.8</v>
      </c>
      <c r="Q219">
        <v>0.7</v>
      </c>
      <c r="R219">
        <v>18.143042739999999</v>
      </c>
      <c r="S219">
        <v>78.16842844</v>
      </c>
      <c r="T219">
        <v>83.756338459999995</v>
      </c>
      <c r="U219">
        <v>-1.9312600630000001</v>
      </c>
      <c r="V219">
        <v>-17.65225444</v>
      </c>
      <c r="W219">
        <v>3.7199660969999999</v>
      </c>
      <c r="Z219">
        <v>1</v>
      </c>
      <c r="AA219">
        <v>0.83821789999999996</v>
      </c>
      <c r="AB219">
        <v>6.8576000000000002E-3</v>
      </c>
      <c r="AC219">
        <v>3.2886025999999999</v>
      </c>
      <c r="AD219">
        <v>2.0634101999999999</v>
      </c>
      <c r="AE219">
        <v>0.3660639</v>
      </c>
      <c r="AF219">
        <v>0.59377060000000004</v>
      </c>
      <c r="AG219">
        <v>7.2178000000000006E-2</v>
      </c>
      <c r="AH219">
        <v>6.5388294</v>
      </c>
      <c r="AI219">
        <v>0.69590289999999999</v>
      </c>
      <c r="AJ219">
        <v>52.955348899999997</v>
      </c>
      <c r="AK219">
        <v>2.4919802</v>
      </c>
      <c r="AL219">
        <v>120.8685953</v>
      </c>
      <c r="AM219">
        <v>1.6324E-3</v>
      </c>
      <c r="AN219">
        <v>13.746271399999999</v>
      </c>
      <c r="AO219">
        <v>1.1678010000000001</v>
      </c>
      <c r="AP219">
        <v>37.055152300000003</v>
      </c>
      <c r="AQ219">
        <v>1.0291813000000001</v>
      </c>
      <c r="AR219">
        <v>100.4226118</v>
      </c>
      <c r="AS219">
        <v>1.9464177</v>
      </c>
      <c r="AT219">
        <v>6.2028087000000003</v>
      </c>
      <c r="AU219">
        <v>1.0961293000000001</v>
      </c>
      <c r="AV219" s="40">
        <f>(5.2/nov_2021_out_good[[#This Row],[a]]+2*COS(nov_2021_out_good[[#This Row],[incl]]*3.1415/180)*((nov_2021_out_good[[#This Row],[a]]/5.2*(1-nov_2021_out_good[[#This Row],[e]]^2)^0.5)))</f>
        <v>3.154519619634482</v>
      </c>
      <c r="AW219" s="33"/>
      <c r="AX219" s="33"/>
      <c r="AY219" s="33"/>
      <c r="AZ219" s="33"/>
      <c r="BA219" s="33"/>
    </row>
    <row r="220" spans="1:53">
      <c r="A220" s="19">
        <v>43611.422164351854</v>
      </c>
      <c r="B220" t="s">
        <v>333</v>
      </c>
      <c r="C220" t="s">
        <v>850</v>
      </c>
      <c r="D220">
        <v>24.4</v>
      </c>
      <c r="E220">
        <v>17.5</v>
      </c>
      <c r="F220">
        <v>3.8</v>
      </c>
      <c r="G220">
        <v>-5.8</v>
      </c>
      <c r="H220">
        <v>16.100000000000001</v>
      </c>
      <c r="I220" s="37">
        <v>42000000000</v>
      </c>
      <c r="J220">
        <v>0.14000000000000001</v>
      </c>
      <c r="L220" s="9">
        <f>nov_2021_out_good[[#This Row],[Calculated Total Impact Energy(kt)]]*4180000000000*2/(nov_2021_out_good[[#This Row],[Vel(km/s)]]*1000)^2</f>
        <v>3821.7142857142858</v>
      </c>
      <c r="M220" s="9">
        <f>2*(nov_2021_out_good[[#This Row],[Mass (kg)]]/4/1500)^0.3333</f>
        <v>1.7208334810265979</v>
      </c>
      <c r="N220" t="s">
        <v>492</v>
      </c>
      <c r="O220" t="s">
        <v>491</v>
      </c>
      <c r="P220">
        <v>56.6</v>
      </c>
      <c r="Q220">
        <v>-25.3</v>
      </c>
      <c r="R220">
        <v>17.529689099999999</v>
      </c>
      <c r="S220">
        <v>-17.733958099999999</v>
      </c>
      <c r="T220">
        <v>137.31921</v>
      </c>
      <c r="U220">
        <v>3.9252916189999998</v>
      </c>
      <c r="V220">
        <v>-3.6197189070000002</v>
      </c>
      <c r="W220">
        <v>-16.6966979</v>
      </c>
      <c r="Z220">
        <v>1</v>
      </c>
      <c r="AA220">
        <v>0.83864640000000001</v>
      </c>
      <c r="AB220">
        <v>1.31159E-2</v>
      </c>
      <c r="AC220">
        <v>1.7575472000000001</v>
      </c>
      <c r="AD220">
        <v>1.2980967999999999</v>
      </c>
      <c r="AE220">
        <v>6.1744100000000003E-2</v>
      </c>
      <c r="AF220">
        <v>0.35394150000000002</v>
      </c>
      <c r="AG220">
        <v>3.4757499999999997E-2</v>
      </c>
      <c r="AH220">
        <v>18.6107689</v>
      </c>
      <c r="AI220">
        <v>1.5452634000000001</v>
      </c>
      <c r="AJ220">
        <v>109.9689644</v>
      </c>
      <c r="AK220">
        <v>2.9044287</v>
      </c>
      <c r="AL220">
        <v>64.637244999999993</v>
      </c>
      <c r="AM220">
        <v>6.3259999999999998E-4</v>
      </c>
      <c r="AN220">
        <v>13.441928900000001</v>
      </c>
      <c r="AO220">
        <v>1.1396959</v>
      </c>
      <c r="AP220">
        <v>32.681777400000001</v>
      </c>
      <c r="AQ220">
        <v>0.49731510000000001</v>
      </c>
      <c r="AR220">
        <v>45.0128907</v>
      </c>
      <c r="AS220">
        <v>3.1117705</v>
      </c>
      <c r="AT220">
        <v>67.866119800000007</v>
      </c>
      <c r="AU220">
        <v>1.1349703</v>
      </c>
      <c r="AV220" s="40">
        <f>(5.2/nov_2021_out_good[[#This Row],[a]]+2*COS(nov_2021_out_good[[#This Row],[incl]]*3.1415/180)*((nov_2021_out_good[[#This Row],[a]]/5.2*(1-nov_2021_out_good[[#This Row],[e]]^2)^0.5)))</f>
        <v>4.4483976805544545</v>
      </c>
      <c r="AW220" s="33"/>
      <c r="AX220" s="33"/>
      <c r="AY220" s="33"/>
      <c r="AZ220" s="33"/>
      <c r="BA220" s="33"/>
    </row>
    <row r="221" spans="1:53">
      <c r="A221" s="19">
        <v>44609.162083333336</v>
      </c>
      <c r="B221" t="s">
        <v>1712</v>
      </c>
      <c r="C221" t="s">
        <v>477</v>
      </c>
      <c r="D221">
        <v>32.4</v>
      </c>
      <c r="E221">
        <v>21.5</v>
      </c>
      <c r="F221">
        <v>-4.4000000000000004</v>
      </c>
      <c r="G221">
        <v>-19.600000000000001</v>
      </c>
      <c r="H221">
        <v>-7.7</v>
      </c>
      <c r="I221" s="37">
        <v>65000000000</v>
      </c>
      <c r="J221">
        <v>0.21</v>
      </c>
      <c r="L221" s="9">
        <f>nov_2021_out_good[[#This Row],[Calculated Total Impact Energy(kt)]]*4180000000000*2/(nov_2021_out_good[[#This Row],[Vel(km/s)]]*1000)^2</f>
        <v>3797.9448350459706</v>
      </c>
      <c r="M221" s="9">
        <f>2*(nov_2021_out_good[[#This Row],[Mass (kg)]]/4/1500)^0.3333</f>
        <v>1.7172587966936024</v>
      </c>
      <c r="N221" t="s">
        <v>492</v>
      </c>
      <c r="O221" t="s">
        <v>493</v>
      </c>
      <c r="P221">
        <v>5.4</v>
      </c>
      <c r="Q221">
        <v>56.4</v>
      </c>
      <c r="R221">
        <v>21.513019310000001</v>
      </c>
      <c r="S221">
        <v>25.597446519999998</v>
      </c>
      <c r="T221">
        <v>50.593862799999997</v>
      </c>
      <c r="U221">
        <v>-5.9003383119999997</v>
      </c>
      <c r="V221">
        <v>-7.1816209070000001</v>
      </c>
      <c r="W221">
        <v>19.40155481</v>
      </c>
      <c r="Z221">
        <v>1</v>
      </c>
      <c r="AA221">
        <v>0.49677840000000001</v>
      </c>
      <c r="AB221">
        <v>2.0598999999999999E-2</v>
      </c>
      <c r="AC221">
        <v>1.1785318</v>
      </c>
      <c r="AD221">
        <v>0.83765509999999999</v>
      </c>
      <c r="AE221">
        <v>1.5727499999999998E-2</v>
      </c>
      <c r="AF221">
        <v>0.40694150000000001</v>
      </c>
      <c r="AG221">
        <v>2.0700900000000001E-2</v>
      </c>
      <c r="AH221">
        <v>30.719552799999999</v>
      </c>
      <c r="AI221">
        <v>2.4878377999999999</v>
      </c>
      <c r="AJ221">
        <v>44.031972799999998</v>
      </c>
      <c r="AK221">
        <v>2.6795618999999999</v>
      </c>
      <c r="AL221">
        <v>328.14900239999997</v>
      </c>
      <c r="AM221">
        <v>2.1929999999999999E-4</v>
      </c>
      <c r="AN221">
        <v>18.219521499999999</v>
      </c>
      <c r="AO221">
        <v>1.2611886999999999</v>
      </c>
      <c r="AP221">
        <v>27.142495400000001</v>
      </c>
      <c r="AQ221">
        <v>0.3662996</v>
      </c>
      <c r="AR221">
        <v>283.00829759999999</v>
      </c>
      <c r="AS221">
        <v>1.1979728000000001</v>
      </c>
      <c r="AT221">
        <v>22.299427399999999</v>
      </c>
      <c r="AU221">
        <v>1.0945429</v>
      </c>
      <c r="AV221" s="40">
        <f>(5.2/nov_2021_out_good[[#This Row],[a]]+2*COS(nov_2021_out_good[[#This Row],[incl]]*3.1415/180)*((nov_2021_out_good[[#This Row],[a]]/5.2*(1-nov_2021_out_good[[#This Row],[e]]^2)^0.5)))</f>
        <v>6.4608044366783046</v>
      </c>
      <c r="AW221" s="40"/>
      <c r="AX221" s="40"/>
      <c r="AY221" s="40"/>
      <c r="AZ221" s="40"/>
      <c r="BA221" s="40"/>
    </row>
    <row r="222" spans="1:53">
      <c r="A222" s="19">
        <v>44591.087708333333</v>
      </c>
      <c r="B222" t="s">
        <v>1166</v>
      </c>
      <c r="C222" t="s">
        <v>1721</v>
      </c>
      <c r="D222">
        <v>36.6</v>
      </c>
      <c r="E222">
        <v>20</v>
      </c>
      <c r="F222">
        <v>-10.8</v>
      </c>
      <c r="G222">
        <v>16.8</v>
      </c>
      <c r="H222">
        <v>1</v>
      </c>
      <c r="I222" s="37">
        <v>54000000000</v>
      </c>
      <c r="J222">
        <v>0.18</v>
      </c>
      <c r="L222" s="9">
        <f>nov_2021_out_good[[#This Row],[Calculated Total Impact Energy(kt)]]*4180000000000*2/(nov_2021_out_good[[#This Row],[Vel(km/s)]]*1000)^2</f>
        <v>3762</v>
      </c>
      <c r="M222" s="9">
        <f>2*(nov_2021_out_good[[#This Row],[Mass (kg)]]/4/1500)^0.3333</f>
        <v>1.7118246151810153</v>
      </c>
      <c r="N222" t="s">
        <v>492</v>
      </c>
      <c r="O222" t="s">
        <v>491</v>
      </c>
      <c r="P222">
        <v>50</v>
      </c>
      <c r="Q222">
        <v>-38</v>
      </c>
      <c r="R222">
        <v>19.996999769999999</v>
      </c>
      <c r="S222">
        <v>55.408133020000001</v>
      </c>
      <c r="T222">
        <v>203.5959862</v>
      </c>
      <c r="U222">
        <v>15.08550528</v>
      </c>
      <c r="V222">
        <v>6.5894367269999998</v>
      </c>
      <c r="W222">
        <v>11.35283463</v>
      </c>
      <c r="Z222">
        <v>1</v>
      </c>
      <c r="AA222">
        <v>0.87405829999999995</v>
      </c>
      <c r="AB222">
        <v>9.2268000000000003E-3</v>
      </c>
      <c r="AC222">
        <v>7.2563338999999996</v>
      </c>
      <c r="AD222">
        <v>4.0651960999999996</v>
      </c>
      <c r="AE222">
        <v>1.3245339</v>
      </c>
      <c r="AF222">
        <v>0.78498990000000002</v>
      </c>
      <c r="AG222">
        <v>7.1617500000000001E-2</v>
      </c>
      <c r="AH222">
        <v>13.217841399999999</v>
      </c>
      <c r="AI222">
        <v>0.67642380000000002</v>
      </c>
      <c r="AJ222">
        <v>41.936681299999996</v>
      </c>
      <c r="AK222">
        <v>1.3178577</v>
      </c>
      <c r="AL222">
        <v>129.85416699999999</v>
      </c>
      <c r="AM222">
        <v>4.6890000000000001E-4</v>
      </c>
      <c r="AN222">
        <v>16.715820099999998</v>
      </c>
      <c r="AO222">
        <v>1.2021691999999999</v>
      </c>
      <c r="AP222">
        <v>39.786324899999997</v>
      </c>
      <c r="AQ222">
        <v>0.8935478</v>
      </c>
      <c r="AR222">
        <v>100.9909722</v>
      </c>
      <c r="AS222">
        <v>1.0859300999999999</v>
      </c>
      <c r="AT222">
        <v>-8.1486181000000002</v>
      </c>
      <c r="AU222">
        <v>1.2766595000000001</v>
      </c>
      <c r="AV222" s="40">
        <f>(5.2/nov_2021_out_good[[#This Row],[a]]+2*COS(nov_2021_out_good[[#This Row],[incl]]*3.1415/180)*((nov_2021_out_good[[#This Row],[a]]/5.2*(1-nov_2021_out_good[[#This Row],[e]]^2)^0.5)))</f>
        <v>2.2221160801389312</v>
      </c>
      <c r="AW222" s="40"/>
      <c r="AX222" s="40"/>
      <c r="AY222" s="40"/>
      <c r="AZ222" s="40"/>
      <c r="BA222" s="40"/>
    </row>
    <row r="223" spans="1:53">
      <c r="A223" s="19">
        <v>44122.453275462962</v>
      </c>
      <c r="B223" t="s">
        <v>767</v>
      </c>
      <c r="C223" t="s">
        <v>768</v>
      </c>
      <c r="D223">
        <v>36</v>
      </c>
      <c r="E223">
        <v>16.399999999999999</v>
      </c>
      <c r="F223">
        <v>15.6</v>
      </c>
      <c r="G223">
        <v>1.5</v>
      </c>
      <c r="H223">
        <v>4.9000000000000004</v>
      </c>
      <c r="I223" s="37">
        <v>36000000000</v>
      </c>
      <c r="J223">
        <v>0.12</v>
      </c>
      <c r="L223" s="9">
        <f>nov_2021_out_good[[#This Row],[Calculated Total Impact Energy(kt)]]*4180000000000*2/(nov_2021_out_good[[#This Row],[Vel(km/s)]]*1000)^2</f>
        <v>3729.9226650803093</v>
      </c>
      <c r="M223" s="9">
        <f>2*(nov_2021_out_good[[#This Row],[Mass (kg)]]/4/1500)^0.3333</f>
        <v>1.7069458197865981</v>
      </c>
      <c r="N223" t="s">
        <v>490</v>
      </c>
      <c r="O223" t="s">
        <v>491</v>
      </c>
      <c r="P223">
        <v>-11.4</v>
      </c>
      <c r="Q223">
        <v>-135.80000000000001</v>
      </c>
      <c r="R223">
        <v>16.420109620000002</v>
      </c>
      <c r="S223">
        <v>37.90027147</v>
      </c>
      <c r="T223">
        <v>256.31663650000002</v>
      </c>
      <c r="U223">
        <v>2.386067809</v>
      </c>
      <c r="V223">
        <v>9.8004096940000007</v>
      </c>
      <c r="W223">
        <v>12.95679938</v>
      </c>
      <c r="Z223">
        <v>1</v>
      </c>
      <c r="AA223">
        <v>0.87038780000000004</v>
      </c>
      <c r="AB223">
        <v>1.2075499999999999E-2</v>
      </c>
      <c r="AC223">
        <v>3.2971629</v>
      </c>
      <c r="AD223">
        <v>2.0837753999999999</v>
      </c>
      <c r="AE223">
        <v>0.2329369</v>
      </c>
      <c r="AF223">
        <v>0.58230249999999995</v>
      </c>
      <c r="AG223">
        <v>5.1144500000000002E-2</v>
      </c>
      <c r="AH223">
        <v>6.6679627999999997</v>
      </c>
      <c r="AI223">
        <v>0.73928039999999995</v>
      </c>
      <c r="AJ223">
        <v>48.936358800000001</v>
      </c>
      <c r="AK223">
        <v>1.6203771</v>
      </c>
      <c r="AL223">
        <v>25.250995499999998</v>
      </c>
      <c r="AM223">
        <v>1.2955E-3</v>
      </c>
      <c r="AN223">
        <v>12.431246099999999</v>
      </c>
      <c r="AO223">
        <v>1.1028697999999999</v>
      </c>
      <c r="AP223">
        <v>36.813478000000003</v>
      </c>
      <c r="AQ223">
        <v>0.64637579999999994</v>
      </c>
      <c r="AR223">
        <v>8.1790561999999998</v>
      </c>
      <c r="AS223">
        <v>1.4528677000000001</v>
      </c>
      <c r="AT223">
        <v>-17.3649986</v>
      </c>
      <c r="AU223">
        <v>1.1024391</v>
      </c>
      <c r="AV223" s="40">
        <f>(5.2/nov_2021_out_good[[#This Row],[a]]+2*COS(nov_2021_out_good[[#This Row],[incl]]*3.1415/180)*((nov_2021_out_good[[#This Row],[a]]/5.2*(1-nov_2021_out_good[[#This Row],[e]]^2)^0.5)))</f>
        <v>3.1426216840626133</v>
      </c>
      <c r="AW223" s="33"/>
      <c r="AX223" s="33"/>
      <c r="AY223" s="33"/>
      <c r="AZ223" s="33"/>
      <c r="BA223" s="33"/>
    </row>
    <row r="224" spans="1:53">
      <c r="A224" s="38">
        <v>39637.663541666669</v>
      </c>
      <c r="B224" s="9" t="s">
        <v>366</v>
      </c>
      <c r="C224" s="9" t="s">
        <v>367</v>
      </c>
      <c r="D224" s="9">
        <v>52.2</v>
      </c>
      <c r="E224" s="9">
        <v>21.7</v>
      </c>
      <c r="F224" s="9">
        <v>-12.9</v>
      </c>
      <c r="G224" s="9">
        <v>1.9</v>
      </c>
      <c r="H224" s="9">
        <v>-17.399999999999999</v>
      </c>
      <c r="I224" s="39">
        <v>66000000000</v>
      </c>
      <c r="J224" s="9">
        <v>0.21</v>
      </c>
      <c r="K224" s="9"/>
      <c r="L224" s="9">
        <f>nov_2021_out_good[[#This Row],[Calculated Total Impact Energy(kt)]]*4180000000000*2/(nov_2021_out_good[[#This Row],[Vel(km/s)]]*1000)^2</f>
        <v>3728.2592537535306</v>
      </c>
      <c r="M224" s="9">
        <f>2*(nov_2021_out_good[[#This Row],[Mass (kg)]]/4/1500)^0.3333</f>
        <v>1.7066920619568262</v>
      </c>
      <c r="N224" s="9" t="s">
        <v>492</v>
      </c>
      <c r="O224" s="9" t="s">
        <v>493</v>
      </c>
      <c r="P224" s="9">
        <v>72.8</v>
      </c>
      <c r="Q224" s="9">
        <v>147.30000000000001</v>
      </c>
      <c r="R224" s="9">
        <v>21.743504779999999</v>
      </c>
      <c r="S224" s="9">
        <v>52.925102430000003</v>
      </c>
      <c r="T224" s="9">
        <v>341.96735949999999</v>
      </c>
      <c r="U224" s="9">
        <v>-16.495885690000001</v>
      </c>
      <c r="V224" s="9">
        <v>5.3702296489999997</v>
      </c>
      <c r="W224" s="9">
        <v>13.10825651</v>
      </c>
      <c r="X224" s="9"/>
      <c r="Y224" s="9"/>
      <c r="Z224" s="9">
        <v>1</v>
      </c>
      <c r="AA224" s="9">
        <v>0.91274200000000005</v>
      </c>
      <c r="AB224" s="9">
        <v>6.8856000000000004E-3</v>
      </c>
      <c r="AC224" s="9">
        <v>24.066361700000002</v>
      </c>
      <c r="AD224" s="9">
        <v>12.489551799999999</v>
      </c>
      <c r="AE224" s="9">
        <v>13.3213951</v>
      </c>
      <c r="AF224" s="9">
        <v>0.92691959999999995</v>
      </c>
      <c r="AG224" s="9">
        <v>7.8197199999999994E-2</v>
      </c>
      <c r="AH224" s="9">
        <v>16.421759000000002</v>
      </c>
      <c r="AI224" s="9">
        <v>1.1453135999999999</v>
      </c>
      <c r="AJ224" s="9">
        <v>141.945358</v>
      </c>
      <c r="AK224" s="9">
        <v>1.1837826</v>
      </c>
      <c r="AL224" s="9">
        <v>106.7332176</v>
      </c>
      <c r="AM224" s="9">
        <v>2.5759999999999997E-4</v>
      </c>
      <c r="AN224" s="9">
        <v>18.7064278</v>
      </c>
      <c r="AO224" s="9">
        <v>1.2657034</v>
      </c>
      <c r="AP224" s="9">
        <v>40.915841399999998</v>
      </c>
      <c r="AQ224" s="9">
        <v>0.9257225</v>
      </c>
      <c r="AR224" s="9">
        <v>156.8926712</v>
      </c>
      <c r="AS224" s="9">
        <v>1.6018338000000001</v>
      </c>
      <c r="AT224" s="9">
        <v>48.771096</v>
      </c>
      <c r="AU224" s="9">
        <v>1.2004345000000001</v>
      </c>
      <c r="AV224" s="40">
        <f>(5.2/nov_2021_out_good[[#This Row],[a]]+2*COS(nov_2021_out_good[[#This Row],[incl]]*3.1415/180)*((nov_2021_out_good[[#This Row],[a]]/5.2*(1-nov_2021_out_good[[#This Row],[e]]^2)^0.5)))</f>
        <v>2.1454437352162188</v>
      </c>
      <c r="AW224" s="33"/>
      <c r="AX224" s="33"/>
      <c r="AY224" s="33"/>
      <c r="AZ224" s="33"/>
      <c r="BA224" s="33"/>
    </row>
    <row r="225" spans="1:53">
      <c r="A225" s="19">
        <v>43774.475590277776</v>
      </c>
      <c r="B225" t="s">
        <v>823</v>
      </c>
      <c r="C225" t="s">
        <v>824</v>
      </c>
      <c r="D225">
        <v>38</v>
      </c>
      <c r="E225">
        <v>27.4</v>
      </c>
      <c r="F225">
        <v>5.2</v>
      </c>
      <c r="G225">
        <v>12.3</v>
      </c>
      <c r="H225">
        <v>23.9</v>
      </c>
      <c r="I225" s="37">
        <v>110000000000</v>
      </c>
      <c r="J225">
        <v>0.33</v>
      </c>
      <c r="L225" s="9">
        <f>nov_2021_out_good[[#This Row],[Calculated Total Impact Energy(kt)]]*4180000000000*2/(nov_2021_out_good[[#This Row],[Vel(km/s)]]*1000)^2</f>
        <v>3674.6763279876391</v>
      </c>
      <c r="M225" s="9">
        <f>2*(nov_2021_out_good[[#This Row],[Mass (kg)]]/4/1500)^0.3333</f>
        <v>1.6984771444622322</v>
      </c>
      <c r="N225" t="s">
        <v>490</v>
      </c>
      <c r="O225" t="s">
        <v>491</v>
      </c>
      <c r="P225">
        <v>-10.4</v>
      </c>
      <c r="Q225">
        <v>-143.30000000000001</v>
      </c>
      <c r="R225">
        <v>27.377728170000001</v>
      </c>
      <c r="S225">
        <v>55.14816467</v>
      </c>
      <c r="T225">
        <v>162.50477040000001</v>
      </c>
      <c r="U225">
        <v>21.427773510000002</v>
      </c>
      <c r="V225">
        <v>-6.7541896589999997</v>
      </c>
      <c r="W225">
        <v>15.6451732</v>
      </c>
      <c r="Z225">
        <v>1</v>
      </c>
      <c r="AA225">
        <v>0.990734</v>
      </c>
      <c r="AB225">
        <v>8.8029999999999998E-4</v>
      </c>
      <c r="AC225">
        <v>3.1570984000000002</v>
      </c>
      <c r="AD225">
        <v>2.0739162000000002</v>
      </c>
      <c r="AE225">
        <v>0.3292059</v>
      </c>
      <c r="AF225">
        <v>0.52228830000000004</v>
      </c>
      <c r="AG225">
        <v>7.5739899999999999E-2</v>
      </c>
      <c r="AH225">
        <v>42.051570300000002</v>
      </c>
      <c r="AI225">
        <v>1.9778138999999999</v>
      </c>
      <c r="AJ225">
        <v>356.00821560000003</v>
      </c>
      <c r="AK225">
        <v>2.1790878999999999</v>
      </c>
      <c r="AL225">
        <v>42.479090900000003</v>
      </c>
      <c r="AM225">
        <v>1.4469999999999999E-4</v>
      </c>
      <c r="AN225">
        <v>24.8854547</v>
      </c>
      <c r="AO225">
        <v>1.4999775</v>
      </c>
      <c r="AP225">
        <v>36.899951100000003</v>
      </c>
      <c r="AQ225">
        <v>0.92005650000000005</v>
      </c>
      <c r="AR225">
        <v>104.35561509999999</v>
      </c>
      <c r="AS225">
        <v>2.3783992999999999</v>
      </c>
      <c r="AT225">
        <v>-63.405664399999999</v>
      </c>
      <c r="AU225">
        <v>1.0781449999999999</v>
      </c>
      <c r="AV225" s="40">
        <f>(5.2/nov_2021_out_good[[#This Row],[a]]+2*COS(nov_2021_out_good[[#This Row],[incl]]*3.1415/180)*((nov_2021_out_good[[#This Row],[a]]/5.2*(1-nov_2021_out_good[[#This Row],[e]]^2)^0.5)))</f>
        <v>3.0124354962248896</v>
      </c>
      <c r="AW225" s="33"/>
      <c r="AX225" s="33"/>
      <c r="AY225" s="33"/>
      <c r="AZ225" s="33"/>
      <c r="BA225" s="33"/>
    </row>
    <row r="226" spans="1:53">
      <c r="A226" s="19">
        <v>41233.859386574077</v>
      </c>
      <c r="B226" t="s">
        <v>106</v>
      </c>
      <c r="C226" t="s">
        <v>107</v>
      </c>
      <c r="D226">
        <v>33.299999999999997</v>
      </c>
      <c r="E226">
        <v>14.3</v>
      </c>
      <c r="F226">
        <v>-12.2</v>
      </c>
      <c r="G226">
        <v>-5.3</v>
      </c>
      <c r="H226">
        <v>5.3</v>
      </c>
      <c r="I226" s="37">
        <v>25000000000</v>
      </c>
      <c r="J226">
        <v>8.8999999999999996E-2</v>
      </c>
      <c r="L226" s="9">
        <f>nov_2021_out_good[[#This Row],[Calculated Total Impact Energy(kt)]]*4180000000000*2/(nov_2021_out_good[[#This Row],[Vel(km/s)]]*1000)^2</f>
        <v>3638.5153308230233</v>
      </c>
      <c r="M226" s="9">
        <f>2*(nov_2021_out_good[[#This Row],[Mass (kg)]]/4/1500)^0.3333</f>
        <v>1.6928879856105041</v>
      </c>
      <c r="N226" t="s">
        <v>492</v>
      </c>
      <c r="O226" t="s">
        <v>493</v>
      </c>
      <c r="P226">
        <v>2.5</v>
      </c>
      <c r="Q226">
        <v>29.6</v>
      </c>
      <c r="R226">
        <v>14.318519480000001</v>
      </c>
      <c r="S226">
        <v>24.952866279999999</v>
      </c>
      <c r="T226">
        <v>193.57434029999999</v>
      </c>
      <c r="U226">
        <v>5.8718538159999998</v>
      </c>
      <c r="V226">
        <v>1.4177676459999999</v>
      </c>
      <c r="W226">
        <v>12.98195932</v>
      </c>
      <c r="Z226">
        <v>1</v>
      </c>
      <c r="AA226">
        <v>0.94961589999999996</v>
      </c>
      <c r="AB226">
        <v>5.8015999999999996E-3</v>
      </c>
      <c r="AC226">
        <v>2.6334727999999998</v>
      </c>
      <c r="AD226">
        <v>1.7915443</v>
      </c>
      <c r="AE226">
        <v>0.21053479999999999</v>
      </c>
      <c r="AF226">
        <v>0.46994560000000002</v>
      </c>
      <c r="AG226">
        <v>6.4998500000000001E-2</v>
      </c>
      <c r="AH226">
        <v>8.6174282000000009</v>
      </c>
      <c r="AI226">
        <v>0.83048599999999995</v>
      </c>
      <c r="AJ226">
        <v>28.483612600000001</v>
      </c>
      <c r="AK226">
        <v>1.2824169000000001</v>
      </c>
      <c r="AL226">
        <v>58.7702697</v>
      </c>
      <c r="AM226">
        <v>9.4609999999999996E-4</v>
      </c>
      <c r="AN226">
        <v>9.0696504000000004</v>
      </c>
      <c r="AO226">
        <v>1.134695</v>
      </c>
      <c r="AP226">
        <v>36.067501999999998</v>
      </c>
      <c r="AQ226">
        <v>0.80669279999999999</v>
      </c>
      <c r="AR226">
        <v>28.597394900000001</v>
      </c>
      <c r="AS226">
        <v>1.4085916000000001</v>
      </c>
      <c r="AT226">
        <v>-27.186729199999998</v>
      </c>
      <c r="AU226">
        <v>1.5019867</v>
      </c>
      <c r="AV226" s="40">
        <f>(5.2/nov_2021_out_good[[#This Row],[a]]+2*COS(nov_2021_out_good[[#This Row],[incl]]*3.1415/180)*((nov_2021_out_good[[#This Row],[a]]/5.2*(1-nov_2021_out_good[[#This Row],[e]]^2)^0.5)))</f>
        <v>3.5038839714398247</v>
      </c>
      <c r="AW226" s="33"/>
      <c r="AX226" s="33"/>
      <c r="AY226" s="33"/>
      <c r="AZ226" s="33"/>
      <c r="BA226" s="33"/>
    </row>
    <row r="227" spans="1:53">
      <c r="A227" s="19">
        <v>43023.189768518518</v>
      </c>
      <c r="B227" t="s">
        <v>557</v>
      </c>
      <c r="C227" t="s">
        <v>558</v>
      </c>
      <c r="D227">
        <v>24.1</v>
      </c>
      <c r="E227">
        <v>15.9</v>
      </c>
      <c r="F227">
        <v>9.5</v>
      </c>
      <c r="G227">
        <v>-8.3000000000000007</v>
      </c>
      <c r="H227">
        <v>9.6999999999999993</v>
      </c>
      <c r="I227" s="37">
        <v>33000000000</v>
      </c>
      <c r="J227">
        <v>0.11</v>
      </c>
      <c r="L227" s="9">
        <f>nov_2021_out_good[[#This Row],[Calculated Total Impact Energy(kt)]]*4180000000000*2/(nov_2021_out_good[[#This Row],[Vel(km/s)]]*1000)^2</f>
        <v>3637.5143388315337</v>
      </c>
      <c r="M227" s="9">
        <f>2*(nov_2021_out_good[[#This Row],[Mass (kg)]]/4/1500)^0.3333</f>
        <v>1.6927327434197805</v>
      </c>
      <c r="N227" t="s">
        <v>490</v>
      </c>
      <c r="O227" t="s">
        <v>493</v>
      </c>
      <c r="P227">
        <v>-65.2</v>
      </c>
      <c r="Q227">
        <v>128.19999999999999</v>
      </c>
      <c r="R227">
        <v>15.913202070000001</v>
      </c>
      <c r="S227">
        <v>28.342642229999999</v>
      </c>
      <c r="T227">
        <v>17.986635969999998</v>
      </c>
      <c r="U227">
        <v>-7.1854788000000003</v>
      </c>
      <c r="V227">
        <v>-2.332850804</v>
      </c>
      <c r="W227">
        <v>14.00559537</v>
      </c>
      <c r="Z227">
        <v>1</v>
      </c>
      <c r="AA227">
        <v>0.92677580000000004</v>
      </c>
      <c r="AB227">
        <v>6.8935000000000003E-3</v>
      </c>
      <c r="AC227">
        <v>3.6007345000000002</v>
      </c>
      <c r="AD227">
        <v>2.2637551999999999</v>
      </c>
      <c r="AE227">
        <v>0.36056139999999998</v>
      </c>
      <c r="AF227">
        <v>0.59060239999999997</v>
      </c>
      <c r="AG227">
        <v>6.7509700000000006E-2</v>
      </c>
      <c r="AH227">
        <v>4.2504673000000004</v>
      </c>
      <c r="AI227">
        <v>0.65918310000000002</v>
      </c>
      <c r="AJ227">
        <v>324.07292539999997</v>
      </c>
      <c r="AK227">
        <v>1.170485</v>
      </c>
      <c r="AL227">
        <v>21.786923000000002</v>
      </c>
      <c r="AM227">
        <v>2.1656000000000002E-3</v>
      </c>
      <c r="AN227">
        <v>11.290913</v>
      </c>
      <c r="AO227">
        <v>1.1194464</v>
      </c>
      <c r="AP227">
        <v>37.248210299999997</v>
      </c>
      <c r="AQ227">
        <v>0.83785639999999995</v>
      </c>
      <c r="AR227">
        <v>230.74941129999999</v>
      </c>
      <c r="AS227">
        <v>1.3833622999999999</v>
      </c>
      <c r="AT227">
        <v>-32.803240199999998</v>
      </c>
      <c r="AU227">
        <v>1.3593157</v>
      </c>
      <c r="AV227" s="40">
        <f>(5.2/nov_2021_out_good[[#This Row],[a]]+2*COS(nov_2021_out_good[[#This Row],[incl]]*3.1415/180)*((nov_2021_out_good[[#This Row],[a]]/5.2*(1-nov_2021_out_good[[#This Row],[e]]^2)^0.5)))</f>
        <v>2.9977381405729431</v>
      </c>
      <c r="AW227" s="33"/>
      <c r="AX227" s="33"/>
      <c r="AY227" s="33"/>
      <c r="AZ227" s="33"/>
      <c r="BA227" s="33"/>
    </row>
    <row r="228" spans="1:53">
      <c r="A228" s="19">
        <v>43820.604768518519</v>
      </c>
      <c r="B228" t="s">
        <v>813</v>
      </c>
      <c r="C228" t="s">
        <v>814</v>
      </c>
      <c r="D228">
        <v>35.5</v>
      </c>
      <c r="E228">
        <v>22.2</v>
      </c>
      <c r="F228">
        <v>14.9</v>
      </c>
      <c r="G228">
        <v>-8.1</v>
      </c>
      <c r="H228">
        <v>-14.3</v>
      </c>
      <c r="I228" s="37">
        <v>65000000000</v>
      </c>
      <c r="J228">
        <v>0.21</v>
      </c>
      <c r="L228" s="9">
        <f>nov_2021_out_good[[#This Row],[Calculated Total Impact Energy(kt)]]*4180000000000*2/(nov_2021_out_good[[#This Row],[Vel(km/s)]]*1000)^2</f>
        <v>3562.2108595081568</v>
      </c>
      <c r="M228" s="9">
        <f>2*(nov_2021_out_good[[#This Row],[Mass (kg)]]/4/1500)^0.3333</f>
        <v>1.680971438393428</v>
      </c>
      <c r="N228" t="s">
        <v>492</v>
      </c>
      <c r="O228" t="s">
        <v>491</v>
      </c>
      <c r="P228">
        <v>56.5</v>
      </c>
      <c r="Q228">
        <v>-147.6</v>
      </c>
      <c r="R228">
        <v>22.183552469999999</v>
      </c>
      <c r="S228">
        <v>42.049787260000002</v>
      </c>
      <c r="T228">
        <v>273.94122920000001</v>
      </c>
      <c r="U228">
        <v>-1.0212386819999999</v>
      </c>
      <c r="V228">
        <v>14.822875440000001</v>
      </c>
      <c r="W228">
        <v>16.47268755</v>
      </c>
      <c r="Z228">
        <v>1</v>
      </c>
      <c r="AA228">
        <v>0.56841600000000003</v>
      </c>
      <c r="AB228">
        <v>2.16685E-2</v>
      </c>
      <c r="AC228">
        <v>2.3323699000000002</v>
      </c>
      <c r="AD228">
        <v>1.4503929</v>
      </c>
      <c r="AE228">
        <v>0.10401729999999999</v>
      </c>
      <c r="AF228">
        <v>0.6080951</v>
      </c>
      <c r="AG228">
        <v>3.7302000000000002E-2</v>
      </c>
      <c r="AH228">
        <v>9.4133023999999992</v>
      </c>
      <c r="AI228">
        <v>1.0922072</v>
      </c>
      <c r="AJ228">
        <v>276.70319499999999</v>
      </c>
      <c r="AK228">
        <v>2.2604307000000001</v>
      </c>
      <c r="AL228">
        <v>269.12947120000001</v>
      </c>
      <c r="AM228">
        <v>1.8087999999999999E-3</v>
      </c>
      <c r="AN228">
        <v>19.372031400000001</v>
      </c>
      <c r="AO228">
        <v>1.2801163</v>
      </c>
      <c r="AP228">
        <v>34.524629099999999</v>
      </c>
      <c r="AQ228">
        <v>0.63527350000000005</v>
      </c>
      <c r="AR228">
        <v>95.386471599999993</v>
      </c>
      <c r="AS228">
        <v>1.3756505000000001</v>
      </c>
      <c r="AT228">
        <v>37.500887499999997</v>
      </c>
      <c r="AU228">
        <v>1.0940753000000001</v>
      </c>
      <c r="AV228" s="40">
        <f>(5.2/nov_2021_out_good[[#This Row],[a]]+2*COS(nov_2021_out_good[[#This Row],[incl]]*3.1415/180)*((nov_2021_out_good[[#This Row],[a]]/5.2*(1-nov_2021_out_good[[#This Row],[e]]^2)^0.5)))</f>
        <v>4.0221243400932627</v>
      </c>
      <c r="AW228" s="33"/>
      <c r="AX228" s="33"/>
      <c r="AY228" s="33"/>
      <c r="AZ228" s="33"/>
      <c r="BA228" s="33"/>
    </row>
    <row r="229" spans="1:53">
      <c r="A229" s="19">
        <v>43810.054988425924</v>
      </c>
      <c r="B229" t="s">
        <v>815</v>
      </c>
      <c r="C229" t="s">
        <v>816</v>
      </c>
      <c r="D229">
        <v>37</v>
      </c>
      <c r="E229">
        <v>17.8</v>
      </c>
      <c r="F229">
        <v>13.7</v>
      </c>
      <c r="G229">
        <v>-10.9</v>
      </c>
      <c r="H229">
        <v>-3.3</v>
      </c>
      <c r="I229" s="37">
        <v>39000000000</v>
      </c>
      <c r="J229">
        <v>0.13</v>
      </c>
      <c r="L229" s="9">
        <f>nov_2021_out_good[[#This Row],[Calculated Total Impact Energy(kt)]]*4180000000000*2/(nov_2021_out_good[[#This Row],[Vel(km/s)]]*1000)^2</f>
        <v>3430.1224592854437</v>
      </c>
      <c r="M229" s="9">
        <f>2*(nov_2021_out_good[[#This Row],[Mass (kg)]]/4/1500)^0.3333</f>
        <v>1.6599342346775208</v>
      </c>
      <c r="N229" t="s">
        <v>492</v>
      </c>
      <c r="O229" t="s">
        <v>493</v>
      </c>
      <c r="P229">
        <v>47.7</v>
      </c>
      <c r="Q229">
        <v>161.69999999999999</v>
      </c>
      <c r="R229">
        <v>17.815442740000002</v>
      </c>
      <c r="S229">
        <v>40.74120516</v>
      </c>
      <c r="T229">
        <v>211.3376303</v>
      </c>
      <c r="U229">
        <v>9.9309363679999993</v>
      </c>
      <c r="V229">
        <v>6.0470410579999996</v>
      </c>
      <c r="W229">
        <v>13.498140510000001</v>
      </c>
      <c r="Z229">
        <v>1</v>
      </c>
      <c r="AA229">
        <v>0.50685999999999998</v>
      </c>
      <c r="AB229">
        <v>2.1721600000000001E-2</v>
      </c>
      <c r="AC229">
        <v>1.2411605000000001</v>
      </c>
      <c r="AD229">
        <v>0.87401019999999996</v>
      </c>
      <c r="AE229">
        <v>1.48979E-2</v>
      </c>
      <c r="AF229">
        <v>0.42007549999999999</v>
      </c>
      <c r="AG229">
        <v>2.6122599999999999E-2</v>
      </c>
      <c r="AH229">
        <v>13.495067199999999</v>
      </c>
      <c r="AI229">
        <v>1.6550289</v>
      </c>
      <c r="AJ229">
        <v>50.186954700000001</v>
      </c>
      <c r="AK229">
        <v>2.1103035000000001</v>
      </c>
      <c r="AL229">
        <v>258.40254920000001</v>
      </c>
      <c r="AM229">
        <v>1.3418E-3</v>
      </c>
      <c r="AN229">
        <v>14.0287275</v>
      </c>
      <c r="AO229">
        <v>1.1381775999999999</v>
      </c>
      <c r="AP229">
        <v>28.050573</v>
      </c>
      <c r="AQ229">
        <v>0.30839369999999999</v>
      </c>
      <c r="AR229">
        <v>237.561735</v>
      </c>
      <c r="AS229">
        <v>1.1313063000000001</v>
      </c>
      <c r="AT229">
        <v>5.8126449999999998</v>
      </c>
      <c r="AU229">
        <v>1.2830895</v>
      </c>
      <c r="AV229" s="40">
        <f>(5.2/nov_2021_out_good[[#This Row],[a]]+2*COS(nov_2021_out_good[[#This Row],[incl]]*3.1415/180)*((nov_2021_out_good[[#This Row],[a]]/5.2*(1-nov_2021_out_good[[#This Row],[e]]^2)^0.5)))</f>
        <v>6.2462246528348269</v>
      </c>
      <c r="AW229" s="33"/>
      <c r="AX229" s="33"/>
      <c r="AY229" s="33"/>
      <c r="AZ229" s="33"/>
      <c r="BA229" s="33"/>
    </row>
    <row r="230" spans="1:53">
      <c r="A230" s="19">
        <v>42939.258773148147</v>
      </c>
      <c r="B230" t="s">
        <v>565</v>
      </c>
      <c r="C230" t="s">
        <v>566</v>
      </c>
      <c r="D230">
        <v>38</v>
      </c>
      <c r="E230">
        <v>17.2</v>
      </c>
      <c r="F230">
        <v>-0.4</v>
      </c>
      <c r="G230">
        <v>8.6999999999999993</v>
      </c>
      <c r="H230">
        <v>-14.8</v>
      </c>
      <c r="I230" s="37">
        <v>35000000000</v>
      </c>
      <c r="J230">
        <v>0.12</v>
      </c>
      <c r="L230" s="9">
        <f>nov_2021_out_good[[#This Row],[Calculated Total Impact Energy(kt)]]*4180000000000*2/(nov_2021_out_good[[#This Row],[Vel(km/s)]]*1000)^2</f>
        <v>3391.0221741481882</v>
      </c>
      <c r="M230" s="9">
        <f>2*(nov_2021_out_good[[#This Row],[Mass (kg)]]/4/1500)^0.3333</f>
        <v>1.6536034997610454</v>
      </c>
      <c r="N230" t="s">
        <v>490</v>
      </c>
      <c r="O230" t="s">
        <v>491</v>
      </c>
      <c r="P230">
        <v>-6.6</v>
      </c>
      <c r="Q230">
        <v>-69.7</v>
      </c>
      <c r="R230">
        <v>17.172361510000002</v>
      </c>
      <c r="S230">
        <v>67.60554157</v>
      </c>
      <c r="T230">
        <v>350.41701119999999</v>
      </c>
      <c r="U230">
        <v>-15.655712299999999</v>
      </c>
      <c r="V230">
        <v>2.6431845950000001</v>
      </c>
      <c r="W230">
        <v>6.54234267</v>
      </c>
      <c r="Z230">
        <v>1</v>
      </c>
      <c r="AA230">
        <v>1.0130859000000001</v>
      </c>
      <c r="AB230">
        <v>4.2851E-3</v>
      </c>
      <c r="AC230">
        <v>1.1172583</v>
      </c>
      <c r="AD230">
        <v>1.0651721000000001</v>
      </c>
      <c r="AE230">
        <v>2.44797E-2</v>
      </c>
      <c r="AF230">
        <v>4.88993E-2</v>
      </c>
      <c r="AG230">
        <v>2.3061700000000001E-2</v>
      </c>
      <c r="AH230">
        <v>25.481864300000002</v>
      </c>
      <c r="AI230">
        <v>2.0989330000000002</v>
      </c>
      <c r="AJ230">
        <v>200.00018969999999</v>
      </c>
      <c r="AK230">
        <v>14.0761351</v>
      </c>
      <c r="AL230">
        <v>120.361334</v>
      </c>
      <c r="AM230">
        <v>3.68E-4</v>
      </c>
      <c r="AN230">
        <v>13.165612599999999</v>
      </c>
      <c r="AO230">
        <v>1.1250882</v>
      </c>
      <c r="AP230">
        <v>30.225195800000002</v>
      </c>
      <c r="AQ230">
        <v>0.31663039999999998</v>
      </c>
      <c r="AR230">
        <v>293.32261340000002</v>
      </c>
      <c r="AS230">
        <v>3.4888395999999999</v>
      </c>
      <c r="AT230">
        <v>68.211006800000007</v>
      </c>
      <c r="AU230">
        <v>1.6211925</v>
      </c>
      <c r="AV230" s="40">
        <f>(5.2/nov_2021_out_good[[#This Row],[a]]+2*COS(nov_2021_out_good[[#This Row],[incl]]*3.1415/180)*((nov_2021_out_good[[#This Row],[a]]/5.2*(1-nov_2021_out_good[[#This Row],[e]]^2)^0.5)))</f>
        <v>5.251228480230604</v>
      </c>
      <c r="AW230" s="33"/>
      <c r="AX230" s="33"/>
      <c r="AY230" s="33"/>
      <c r="AZ230" s="33"/>
      <c r="BA230" s="33"/>
    </row>
    <row r="231" spans="1:53">
      <c r="A231" s="19">
        <v>40595.213229166664</v>
      </c>
      <c r="B231" t="s">
        <v>228</v>
      </c>
      <c r="C231" t="s">
        <v>229</v>
      </c>
      <c r="D231">
        <v>44.4</v>
      </c>
      <c r="E231">
        <v>18</v>
      </c>
      <c r="F231">
        <v>10.3</v>
      </c>
      <c r="G231">
        <v>-14.8</v>
      </c>
      <c r="H231">
        <v>0.1</v>
      </c>
      <c r="I231" s="37">
        <v>39000000000</v>
      </c>
      <c r="J231">
        <v>0.13</v>
      </c>
      <c r="L231" s="9">
        <f>nov_2021_out_good[[#This Row],[Calculated Total Impact Energy(kt)]]*4180000000000*2/(nov_2021_out_good[[#This Row],[Vel(km/s)]]*1000)^2</f>
        <v>3354.320987654321</v>
      </c>
      <c r="M231" s="9">
        <f>2*(nov_2021_out_good[[#This Row],[Mass (kg)]]/4/1500)^0.3333</f>
        <v>1.6476167696234192</v>
      </c>
      <c r="N231" t="s">
        <v>492</v>
      </c>
      <c r="O231" t="s">
        <v>493</v>
      </c>
      <c r="P231">
        <v>26.3</v>
      </c>
      <c r="Q231">
        <v>43.7</v>
      </c>
      <c r="R231">
        <v>18.031638860000001</v>
      </c>
      <c r="S231">
        <v>82.201909819999997</v>
      </c>
      <c r="T231">
        <v>94.239648220000007</v>
      </c>
      <c r="U231">
        <v>1.320721096</v>
      </c>
      <c r="V231">
        <v>-17.81600259</v>
      </c>
      <c r="W231">
        <v>2.446578707</v>
      </c>
      <c r="Z231">
        <v>1</v>
      </c>
      <c r="AA231">
        <v>0.86753720000000001</v>
      </c>
      <c r="AB231">
        <v>1.37769E-2</v>
      </c>
      <c r="AC231">
        <v>5.0118866999999998</v>
      </c>
      <c r="AD231">
        <v>2.9397120000000001</v>
      </c>
      <c r="AE231">
        <v>0.53840330000000003</v>
      </c>
      <c r="AF231">
        <v>0.70489040000000003</v>
      </c>
      <c r="AG231">
        <v>5.7893100000000003E-2</v>
      </c>
      <c r="AH231">
        <v>2.5295622999999998</v>
      </c>
      <c r="AI231">
        <v>0.50751630000000003</v>
      </c>
      <c r="AJ231">
        <v>314.67553020000003</v>
      </c>
      <c r="AK231">
        <v>1.8685255000000001</v>
      </c>
      <c r="AL231">
        <v>152.07031019999999</v>
      </c>
      <c r="AM231">
        <v>2.6476999999999998E-3</v>
      </c>
      <c r="AN231">
        <v>13.643067800000001</v>
      </c>
      <c r="AO231">
        <v>1.1641703999999999</v>
      </c>
      <c r="AP231">
        <v>38.632486700000001</v>
      </c>
      <c r="AQ231">
        <v>0.71531940000000005</v>
      </c>
      <c r="AR231">
        <v>3.3412256999999999</v>
      </c>
      <c r="AS231">
        <v>1.9308932000000001</v>
      </c>
      <c r="AT231">
        <v>-5.9671943000000001</v>
      </c>
      <c r="AU231">
        <v>1.2958893</v>
      </c>
      <c r="AV231" s="40">
        <f>(5.2/nov_2021_out_good[[#This Row],[a]]+2*COS(nov_2021_out_good[[#This Row],[incl]]*3.1415/180)*((nov_2021_out_good[[#This Row],[a]]/5.2*(1-nov_2021_out_good[[#This Row],[e]]^2)^0.5)))</f>
        <v>2.5700937352300386</v>
      </c>
      <c r="AW231" s="33"/>
      <c r="AX231" s="33"/>
      <c r="AY231" s="33"/>
      <c r="AZ231" s="33"/>
      <c r="BA231" s="33"/>
    </row>
    <row r="232" spans="1:53">
      <c r="A232" s="19">
        <v>43693.858391203707</v>
      </c>
      <c r="B232" t="s">
        <v>841</v>
      </c>
      <c r="C232" t="s">
        <v>842</v>
      </c>
      <c r="D232">
        <v>36</v>
      </c>
      <c r="E232">
        <v>14.9</v>
      </c>
      <c r="F232">
        <v>-3.9</v>
      </c>
      <c r="G232">
        <v>4</v>
      </c>
      <c r="H232">
        <v>-13.8</v>
      </c>
      <c r="I232" s="37">
        <v>25000000000</v>
      </c>
      <c r="J232">
        <v>8.8999999999999996E-2</v>
      </c>
      <c r="L232" s="9">
        <f>nov_2021_out_good[[#This Row],[Calculated Total Impact Energy(kt)]]*4180000000000*2/(nov_2021_out_good[[#This Row],[Vel(km/s)]]*1000)^2</f>
        <v>3351.380568442863</v>
      </c>
      <c r="M232" s="9">
        <f>2*(nov_2021_out_good[[#This Row],[Mass (kg)]]/4/1500)^0.3333</f>
        <v>1.6471352398992267</v>
      </c>
      <c r="N232" t="s">
        <v>492</v>
      </c>
      <c r="O232" t="s">
        <v>493</v>
      </c>
      <c r="P232">
        <v>38.9</v>
      </c>
      <c r="Q232">
        <v>7</v>
      </c>
      <c r="R232">
        <v>14.88791456</v>
      </c>
      <c r="S232">
        <v>40.629130109999998</v>
      </c>
      <c r="T232">
        <v>332.70575229999997</v>
      </c>
      <c r="U232">
        <v>-8.6150721990000001</v>
      </c>
      <c r="V232">
        <v>4.4454750460000003</v>
      </c>
      <c r="W232">
        <v>11.29903901</v>
      </c>
      <c r="Z232">
        <v>1</v>
      </c>
      <c r="AA232">
        <v>0.95221639999999996</v>
      </c>
      <c r="AB232">
        <v>8.2067000000000008E-3</v>
      </c>
      <c r="AC232">
        <v>1.3375177</v>
      </c>
      <c r="AD232">
        <v>1.1448670000000001</v>
      </c>
      <c r="AE232">
        <v>4.5463499999999997E-2</v>
      </c>
      <c r="AF232">
        <v>0.16827339999999999</v>
      </c>
      <c r="AG232">
        <v>2.8556100000000001E-2</v>
      </c>
      <c r="AH232">
        <v>17.092666900000001</v>
      </c>
      <c r="AI232">
        <v>1.8884512</v>
      </c>
      <c r="AJ232">
        <v>125.8662101</v>
      </c>
      <c r="AK232">
        <v>7.2411311999999999</v>
      </c>
      <c r="AL232">
        <v>143.42848140000001</v>
      </c>
      <c r="AM232">
        <v>5.0620000000000005E-4</v>
      </c>
      <c r="AN232">
        <v>10.0289606</v>
      </c>
      <c r="AO232">
        <v>1.1134892000000001</v>
      </c>
      <c r="AP232">
        <v>31.261725299999998</v>
      </c>
      <c r="AQ232">
        <v>0.49214770000000002</v>
      </c>
      <c r="AR232">
        <v>203.6735936</v>
      </c>
      <c r="AS232">
        <v>4.5879146999999998</v>
      </c>
      <c r="AT232">
        <v>67.591304600000001</v>
      </c>
      <c r="AU232">
        <v>1.1584749000000001</v>
      </c>
      <c r="AV232" s="40">
        <f>(5.2/nov_2021_out_good[[#This Row],[a]]+2*COS(nov_2021_out_good[[#This Row],[incl]]*3.1415/180)*((nov_2021_out_good[[#This Row],[a]]/5.2*(1-nov_2021_out_good[[#This Row],[e]]^2)^0.5)))</f>
        <v>4.9568959843107585</v>
      </c>
      <c r="AW232" s="33"/>
      <c r="AX232" s="33"/>
      <c r="AY232" s="33"/>
      <c r="AZ232" s="33"/>
      <c r="BA232" s="33"/>
    </row>
    <row r="233" spans="1:53">
      <c r="A233" s="19">
        <v>44663.91611111111</v>
      </c>
      <c r="B233" t="s">
        <v>1683</v>
      </c>
      <c r="C233" t="s">
        <v>1684</v>
      </c>
      <c r="D233">
        <v>23.8</v>
      </c>
      <c r="E233">
        <v>20.6</v>
      </c>
      <c r="F233">
        <v>-19.3</v>
      </c>
      <c r="G233">
        <v>-6.3</v>
      </c>
      <c r="H233">
        <v>3.6</v>
      </c>
      <c r="I233" s="37">
        <v>52000000000</v>
      </c>
      <c r="J233">
        <v>0.17</v>
      </c>
      <c r="L233" s="9">
        <f>nov_2021_out_good[[#This Row],[Calculated Total Impact Energy(kt)]]*4180000000000*2/(nov_2021_out_good[[#This Row],[Vel(km/s)]]*1000)^2</f>
        <v>3349.0432651522292</v>
      </c>
      <c r="M233" s="9">
        <f>2*(nov_2021_out_good[[#This Row],[Mass (kg)]]/4/1500)^0.3333</f>
        <v>1.6467522768350407</v>
      </c>
      <c r="N233" t="s">
        <v>490</v>
      </c>
      <c r="O233" t="s">
        <v>493</v>
      </c>
      <c r="P233">
        <v>-8.1999999999999993</v>
      </c>
      <c r="Q233">
        <v>57.8</v>
      </c>
      <c r="R233">
        <v>20.618923349999999</v>
      </c>
      <c r="S233">
        <v>39.240331910000002</v>
      </c>
      <c r="T233">
        <v>264.12100199999998</v>
      </c>
      <c r="U233">
        <v>1.3359681699999999</v>
      </c>
      <c r="V233">
        <v>12.97440757</v>
      </c>
      <c r="W233">
        <v>15.969343670000001</v>
      </c>
      <c r="Z233">
        <v>1</v>
      </c>
      <c r="AA233">
        <v>0.77641090000000001</v>
      </c>
      <c r="AB233">
        <v>1.6400499999999998E-2</v>
      </c>
      <c r="AC233">
        <v>4.7593332000000004</v>
      </c>
      <c r="AD233">
        <v>2.7678720000000001</v>
      </c>
      <c r="AE233">
        <v>0.49573279999999997</v>
      </c>
      <c r="AF233">
        <v>0.71949180000000001</v>
      </c>
      <c r="AG233">
        <v>5.42481E-2</v>
      </c>
      <c r="AH233">
        <v>3.7482926999999999</v>
      </c>
      <c r="AI233">
        <v>0.56385549999999995</v>
      </c>
      <c r="AJ233">
        <v>62.5631117</v>
      </c>
      <c r="AK233">
        <v>1.8056736</v>
      </c>
      <c r="AL233">
        <v>202.64842160000001</v>
      </c>
      <c r="AM233">
        <v>3.1638E-3</v>
      </c>
      <c r="AN233">
        <v>17.686382600000002</v>
      </c>
      <c r="AO233">
        <v>1.2190312000000001</v>
      </c>
      <c r="AP233">
        <v>38.070877600000003</v>
      </c>
      <c r="AQ233">
        <v>0.75390630000000003</v>
      </c>
      <c r="AR233">
        <v>184.0766988</v>
      </c>
      <c r="AS233">
        <v>1.1689654</v>
      </c>
      <c r="AT233">
        <v>-9.7051181999999994</v>
      </c>
      <c r="AU233">
        <v>1.0547276999999999</v>
      </c>
      <c r="AV233" s="40">
        <f>(5.2/nov_2021_out_good[[#This Row],[a]]+2*COS(nov_2021_out_good[[#This Row],[incl]]*3.1415/180)*((nov_2021_out_good[[#This Row],[a]]/5.2*(1-nov_2021_out_good[[#This Row],[e]]^2)^0.5)))</f>
        <v>2.6164603284748269</v>
      </c>
      <c r="AW233" s="40"/>
      <c r="AX233" s="40"/>
      <c r="AY233" s="40"/>
      <c r="AZ233" s="40"/>
      <c r="BA233" s="40"/>
    </row>
    <row r="234" spans="1:53">
      <c r="A234" s="19">
        <v>43569.746215277781</v>
      </c>
      <c r="B234" t="s">
        <v>864</v>
      </c>
      <c r="C234" t="s">
        <v>865</v>
      </c>
      <c r="D234">
        <v>30.6</v>
      </c>
      <c r="E234">
        <v>15.9</v>
      </c>
      <c r="F234">
        <v>-2.5</v>
      </c>
      <c r="G234">
        <v>5.9</v>
      </c>
      <c r="H234">
        <v>-14.6</v>
      </c>
      <c r="I234" s="37">
        <v>29000000000</v>
      </c>
      <c r="J234">
        <v>0.1</v>
      </c>
      <c r="L234" s="9">
        <f>nov_2021_out_good[[#This Row],[Calculated Total Impact Energy(kt)]]*4180000000000*2/(nov_2021_out_good[[#This Row],[Vel(km/s)]]*1000)^2</f>
        <v>3306.8312171195757</v>
      </c>
      <c r="M234" s="9">
        <f>2*(nov_2021_out_good[[#This Row],[Mass (kg)]]/4/1500)^0.3333</f>
        <v>1.6398050256950276</v>
      </c>
      <c r="N234" t="s">
        <v>492</v>
      </c>
      <c r="O234" t="s">
        <v>491</v>
      </c>
      <c r="P234">
        <v>18.3</v>
      </c>
      <c r="Q234">
        <v>-74.599999999999994</v>
      </c>
      <c r="R234">
        <v>15.94427797</v>
      </c>
      <c r="S234">
        <v>48.259205889999997</v>
      </c>
      <c r="T234">
        <v>4.0654715430000001</v>
      </c>
      <c r="U234">
        <v>-11.867115200000001</v>
      </c>
      <c r="V234">
        <v>-0.84345741699999999</v>
      </c>
      <c r="W234">
        <v>10.61509098</v>
      </c>
      <c r="Z234">
        <v>1</v>
      </c>
      <c r="AA234">
        <v>0.97271620000000003</v>
      </c>
      <c r="AB234">
        <v>4.8967999999999998E-3</v>
      </c>
      <c r="AC234">
        <v>2.7772142</v>
      </c>
      <c r="AD234">
        <v>1.8749652000000001</v>
      </c>
      <c r="AE234">
        <v>0.22017200000000001</v>
      </c>
      <c r="AF234">
        <v>0.48120839999999998</v>
      </c>
      <c r="AG234">
        <v>6.2875799999999996E-2</v>
      </c>
      <c r="AH234">
        <v>15.097413</v>
      </c>
      <c r="AI234">
        <v>1.0821137000000001</v>
      </c>
      <c r="AJ234">
        <v>155.1057715</v>
      </c>
      <c r="AK234">
        <v>1.4036147000000001</v>
      </c>
      <c r="AL234">
        <v>24.244789600000001</v>
      </c>
      <c r="AM234">
        <v>3.479E-4</v>
      </c>
      <c r="AN234">
        <v>11.3695436</v>
      </c>
      <c r="AO234">
        <v>1.1168734</v>
      </c>
      <c r="AP234">
        <v>35.997784000000003</v>
      </c>
      <c r="AQ234">
        <v>0.77171199999999995</v>
      </c>
      <c r="AR234">
        <v>41.855180500000003</v>
      </c>
      <c r="AS234">
        <v>4.3613111</v>
      </c>
      <c r="AT234">
        <v>74.901852199999993</v>
      </c>
      <c r="AU234">
        <v>1.6892670000000001</v>
      </c>
      <c r="AV234" s="40">
        <f>(5.2/nov_2021_out_good[[#This Row],[a]]+2*COS(nov_2021_out_good[[#This Row],[incl]]*3.1415/180)*((nov_2021_out_good[[#This Row],[a]]/5.2*(1-nov_2021_out_good[[#This Row],[e]]^2)^0.5)))</f>
        <v>3.3837230492591517</v>
      </c>
      <c r="AW234" s="33"/>
      <c r="AX234" s="33"/>
      <c r="AY234" s="33"/>
      <c r="AZ234" s="33"/>
      <c r="BA234" s="33"/>
    </row>
    <row r="235" spans="1:53">
      <c r="A235" s="19">
        <v>43857.235590277778</v>
      </c>
      <c r="B235" t="s">
        <v>802</v>
      </c>
      <c r="C235" t="s">
        <v>803</v>
      </c>
      <c r="D235">
        <v>32.5</v>
      </c>
      <c r="E235">
        <v>19.8</v>
      </c>
      <c r="F235">
        <v>-2</v>
      </c>
      <c r="G235">
        <v>-16.600000000000001</v>
      </c>
      <c r="H235">
        <v>-10.6</v>
      </c>
      <c r="I235" s="37">
        <v>44000000000</v>
      </c>
      <c r="J235">
        <v>0.15</v>
      </c>
      <c r="L235" s="9">
        <f>nov_2021_out_good[[#This Row],[Calculated Total Impact Energy(kt)]]*4180000000000*2/(nov_2021_out_good[[#This Row],[Vel(km/s)]]*1000)^2</f>
        <v>3198.6531986531986</v>
      </c>
      <c r="M235" s="9">
        <f>2*(nov_2021_out_good[[#This Row],[Mass (kg)]]/4/1500)^0.3333</f>
        <v>1.6217269615144505</v>
      </c>
      <c r="N235" t="s">
        <v>492</v>
      </c>
      <c r="O235" t="s">
        <v>493</v>
      </c>
      <c r="P235">
        <v>30.4</v>
      </c>
      <c r="Q235">
        <v>1.5</v>
      </c>
      <c r="R235">
        <v>19.796969470000001</v>
      </c>
      <c r="S235">
        <v>67.852861379999993</v>
      </c>
      <c r="T235">
        <v>64.440986109999997</v>
      </c>
      <c r="U235">
        <v>-7.9110336090000004</v>
      </c>
      <c r="V235">
        <v>-16.541957700000001</v>
      </c>
      <c r="W235">
        <v>7.4631885110000002</v>
      </c>
      <c r="Z235">
        <v>1</v>
      </c>
      <c r="AA235">
        <v>0.84136650000000002</v>
      </c>
      <c r="AB235">
        <v>1.02857E-2</v>
      </c>
      <c r="AC235">
        <v>2.3823025000000002</v>
      </c>
      <c r="AD235">
        <v>1.6118345000000001</v>
      </c>
      <c r="AE235">
        <v>0.11021640000000001</v>
      </c>
      <c r="AF235">
        <v>0.47800690000000001</v>
      </c>
      <c r="AG235">
        <v>3.78813E-2</v>
      </c>
      <c r="AH235">
        <v>20.7651167</v>
      </c>
      <c r="AI235">
        <v>1.7448448999999999</v>
      </c>
      <c r="AJ235">
        <v>123.3830865</v>
      </c>
      <c r="AK235">
        <v>2.1425138000000001</v>
      </c>
      <c r="AL235">
        <v>306.45469379999997</v>
      </c>
      <c r="AM235">
        <v>4.8450000000000001E-4</v>
      </c>
      <c r="AN235">
        <v>15.9455996</v>
      </c>
      <c r="AO235">
        <v>1.2080887</v>
      </c>
      <c r="AP235">
        <v>35.377894499999996</v>
      </c>
      <c r="AQ235">
        <v>0.53189900000000001</v>
      </c>
      <c r="AR235">
        <v>301.61964849999998</v>
      </c>
      <c r="AS235">
        <v>1.6370289</v>
      </c>
      <c r="AT235">
        <v>29.819469000000002</v>
      </c>
      <c r="AU235">
        <v>1.1674575</v>
      </c>
      <c r="AV235" s="40">
        <f>(5.2/nov_2021_out_good[[#This Row],[a]]+2*COS(nov_2021_out_good[[#This Row],[incl]]*3.1415/180)*((nov_2021_out_good[[#This Row],[a]]/5.2*(1-nov_2021_out_good[[#This Row],[e]]^2)^0.5)))</f>
        <v>3.7352931856387315</v>
      </c>
      <c r="AW235" s="33"/>
      <c r="AX235" s="33"/>
      <c r="AY235" s="33"/>
      <c r="AZ235" s="33"/>
      <c r="BA235" s="33"/>
    </row>
    <row r="236" spans="1:53">
      <c r="A236" s="19">
        <v>44299.094988425924</v>
      </c>
      <c r="B236" t="s">
        <v>726</v>
      </c>
      <c r="C236" t="s">
        <v>727</v>
      </c>
      <c r="D236">
        <v>44.4</v>
      </c>
      <c r="E236">
        <v>14.1</v>
      </c>
      <c r="F236">
        <v>-2.8</v>
      </c>
      <c r="G236">
        <v>12.6</v>
      </c>
      <c r="H236">
        <v>5.6</v>
      </c>
      <c r="I236" s="37">
        <v>21000000000</v>
      </c>
      <c r="J236">
        <v>7.5999999999999998E-2</v>
      </c>
      <c r="L236" s="9">
        <f>nov_2021_out_good[[#This Row],[Calculated Total Impact Energy(kt)]]*4180000000000*2/(nov_2021_out_good[[#This Row],[Vel(km/s)]]*1000)^2</f>
        <v>3195.8150998440724</v>
      </c>
      <c r="M236" s="9">
        <f>2*(nov_2021_out_good[[#This Row],[Mass (kg)]]/4/1500)^0.3333</f>
        <v>1.621247225962879</v>
      </c>
      <c r="N236" t="s">
        <v>492</v>
      </c>
      <c r="O236" t="s">
        <v>491</v>
      </c>
      <c r="P236">
        <v>26.8</v>
      </c>
      <c r="Q236">
        <v>-79.099999999999994</v>
      </c>
      <c r="R236">
        <v>14.069825870000001</v>
      </c>
      <c r="S236">
        <v>50.278787250000001</v>
      </c>
      <c r="T236">
        <v>178.0572142</v>
      </c>
      <c r="U236">
        <v>10.8157689</v>
      </c>
      <c r="V236">
        <v>-0.366881813</v>
      </c>
      <c r="W236">
        <v>8.9913592300000005</v>
      </c>
      <c r="Z236">
        <v>1</v>
      </c>
      <c r="AA236">
        <v>0.95294460000000003</v>
      </c>
      <c r="AB236">
        <v>6.5836000000000002E-3</v>
      </c>
      <c r="AC236">
        <v>1.8216733000000001</v>
      </c>
      <c r="AD236">
        <v>1.3873089999999999</v>
      </c>
      <c r="AE236">
        <v>0.1240834</v>
      </c>
      <c r="AF236">
        <v>0.3130985</v>
      </c>
      <c r="AG236">
        <v>6.5175700000000003E-2</v>
      </c>
      <c r="AH236">
        <v>10.0260184</v>
      </c>
      <c r="AI236">
        <v>0.83028000000000002</v>
      </c>
      <c r="AJ236">
        <v>37.646538100000001</v>
      </c>
      <c r="AK236">
        <v>1.8541785</v>
      </c>
      <c r="AL236">
        <v>203.08796150000001</v>
      </c>
      <c r="AM236">
        <v>6.3590000000000001E-4</v>
      </c>
      <c r="AN236">
        <v>8.5810361999999998</v>
      </c>
      <c r="AO236">
        <v>1.1532173999999999</v>
      </c>
      <c r="AP236">
        <v>33.615629499999997</v>
      </c>
      <c r="AQ236">
        <v>0.85071039999999998</v>
      </c>
      <c r="AR236">
        <v>155.85075990000001</v>
      </c>
      <c r="AS236">
        <v>1.4473076</v>
      </c>
      <c r="AT236">
        <v>-36.269718900000001</v>
      </c>
      <c r="AU236">
        <v>2.4657406000000002</v>
      </c>
      <c r="AV236" s="40">
        <f>(5.2/nov_2021_out_good[[#This Row],[a]]+2*COS(nov_2021_out_good[[#This Row],[incl]]*3.1415/180)*((nov_2021_out_good[[#This Row],[a]]/5.2*(1-nov_2021_out_good[[#This Row],[e]]^2)^0.5)))</f>
        <v>4.2472777768904422</v>
      </c>
      <c r="AW236" s="33"/>
      <c r="AX236" s="33"/>
      <c r="AY236" s="33"/>
      <c r="AZ236" s="33"/>
      <c r="BA236" s="33"/>
    </row>
    <row r="237" spans="1:53">
      <c r="A237" s="19">
        <v>42423.166122685187</v>
      </c>
      <c r="B237" t="s">
        <v>635</v>
      </c>
      <c r="C237" t="s">
        <v>636</v>
      </c>
      <c r="D237">
        <v>44</v>
      </c>
      <c r="E237">
        <v>17.899999999999999</v>
      </c>
      <c r="F237">
        <v>-8.5</v>
      </c>
      <c r="G237">
        <v>-1.6</v>
      </c>
      <c r="H237">
        <v>-15.7</v>
      </c>
      <c r="I237" s="37">
        <v>35000000000</v>
      </c>
      <c r="J237">
        <v>0.12</v>
      </c>
      <c r="L237" s="9">
        <f>nov_2021_out_good[[#This Row],[Calculated Total Impact Energy(kt)]]*4180000000000*2/(nov_2021_out_good[[#This Row],[Vel(km/s)]]*1000)^2</f>
        <v>3130.9884210854843</v>
      </c>
      <c r="M237" s="9">
        <f>2*(nov_2021_out_good[[#This Row],[Mass (kg)]]/4/1500)^0.3333</f>
        <v>1.6102110959577189</v>
      </c>
      <c r="N237" t="s">
        <v>492</v>
      </c>
      <c r="O237" t="s">
        <v>493</v>
      </c>
      <c r="P237">
        <v>32.299999999999997</v>
      </c>
      <c r="Q237">
        <v>67.2</v>
      </c>
      <c r="R237">
        <v>17.9248431</v>
      </c>
      <c r="S237">
        <v>46.139241169999998</v>
      </c>
      <c r="T237">
        <v>326.06067710000002</v>
      </c>
      <c r="U237">
        <v>-10.722357349999999</v>
      </c>
      <c r="V237">
        <v>7.2158118499999997</v>
      </c>
      <c r="W237">
        <v>12.42027021</v>
      </c>
      <c r="Z237">
        <v>1</v>
      </c>
      <c r="AA237">
        <v>0.89463029999999999</v>
      </c>
      <c r="AB237">
        <v>9.3214999999999999E-3</v>
      </c>
      <c r="AC237">
        <v>1.4584405</v>
      </c>
      <c r="AD237">
        <v>1.1765353999999999</v>
      </c>
      <c r="AE237">
        <v>4.21056E-2</v>
      </c>
      <c r="AF237">
        <v>0.23960609999999999</v>
      </c>
      <c r="AG237">
        <v>2.5330499999999999E-2</v>
      </c>
      <c r="AH237">
        <v>23.7366496</v>
      </c>
      <c r="AI237">
        <v>1.9384674</v>
      </c>
      <c r="AJ237">
        <v>239.65307949999999</v>
      </c>
      <c r="AK237">
        <v>4.4673067</v>
      </c>
      <c r="AL237">
        <v>333.74179049999998</v>
      </c>
      <c r="AM237">
        <v>1.618E-4</v>
      </c>
      <c r="AN237">
        <v>14.245295</v>
      </c>
      <c r="AO237">
        <v>1.1380368999999999</v>
      </c>
      <c r="AP237">
        <v>32.242164899999999</v>
      </c>
      <c r="AQ237">
        <v>0.4184677</v>
      </c>
      <c r="AR237">
        <v>209.45822179999999</v>
      </c>
      <c r="AS237">
        <v>2.7591408999999998</v>
      </c>
      <c r="AT237">
        <v>60.739108000000002</v>
      </c>
      <c r="AU237">
        <v>1.0822841000000001</v>
      </c>
      <c r="AV237" s="40">
        <f>(5.2/nov_2021_out_good[[#This Row],[a]]+2*COS(nov_2021_out_good[[#This Row],[incl]]*3.1415/180)*((nov_2021_out_good[[#This Row],[a]]/5.2*(1-nov_2021_out_good[[#This Row],[e]]^2)^0.5)))</f>
        <v>4.8219254960986309</v>
      </c>
      <c r="AW237" s="33"/>
      <c r="AX237" s="33"/>
      <c r="AY237" s="33"/>
      <c r="AZ237" s="33"/>
      <c r="BA237" s="33"/>
    </row>
    <row r="238" spans="1:53">
      <c r="A238" s="19">
        <v>44073.672476851854</v>
      </c>
      <c r="B238" t="s">
        <v>770</v>
      </c>
      <c r="C238" t="s">
        <v>771</v>
      </c>
      <c r="D238">
        <v>27.8</v>
      </c>
      <c r="E238">
        <v>23.4</v>
      </c>
      <c r="F238">
        <v>7.8</v>
      </c>
      <c r="G238">
        <v>-21.7</v>
      </c>
      <c r="H238">
        <v>3.7</v>
      </c>
      <c r="I238" s="37">
        <v>64000000000</v>
      </c>
      <c r="J238">
        <v>0.2</v>
      </c>
      <c r="L238" s="9">
        <f>nov_2021_out_good[[#This Row],[Calculated Total Impact Energy(kt)]]*4180000000000*2/(nov_2021_out_good[[#This Row],[Vel(km/s)]]*1000)^2</f>
        <v>3053.5466432902331</v>
      </c>
      <c r="M238" s="9">
        <f>2*(nov_2021_out_good[[#This Row],[Mass (kg)]]/4/1500)^0.3333</f>
        <v>1.5968258083373768</v>
      </c>
      <c r="N238" t="s">
        <v>492</v>
      </c>
      <c r="O238" t="s">
        <v>493</v>
      </c>
      <c r="P238">
        <v>26</v>
      </c>
      <c r="Q238">
        <v>133.5</v>
      </c>
      <c r="R238">
        <v>23.35422874</v>
      </c>
      <c r="S238">
        <v>42.015376009999997</v>
      </c>
      <c r="T238">
        <v>216.41473920000001</v>
      </c>
      <c r="U238">
        <v>12.579460620000001</v>
      </c>
      <c r="V238">
        <v>9.2793741969999992</v>
      </c>
      <c r="W238">
        <v>17.351379919999999</v>
      </c>
      <c r="Z238">
        <v>1</v>
      </c>
      <c r="AA238">
        <v>0.69972009999999996</v>
      </c>
      <c r="AB238">
        <v>1.7335799999999998E-2</v>
      </c>
      <c r="AC238">
        <v>7.7341967</v>
      </c>
      <c r="AD238">
        <v>4.2169584000000002</v>
      </c>
      <c r="AE238">
        <v>1.3873907999999999</v>
      </c>
      <c r="AF238">
        <v>0.83406999999999998</v>
      </c>
      <c r="AG238">
        <v>5.7115800000000001E-2</v>
      </c>
      <c r="AH238">
        <v>0.78779949999999999</v>
      </c>
      <c r="AI238">
        <v>0.67218339999999999</v>
      </c>
      <c r="AJ238">
        <v>250.9629296</v>
      </c>
      <c r="AK238">
        <v>1.7701306000000001</v>
      </c>
      <c r="AL238">
        <v>157.51612689999999</v>
      </c>
      <c r="AM238">
        <v>4.99864E-2</v>
      </c>
      <c r="AN238">
        <v>20.708645799999999</v>
      </c>
      <c r="AO238">
        <v>1.3264731999999999</v>
      </c>
      <c r="AP238">
        <v>39.3342314</v>
      </c>
      <c r="AQ238">
        <v>0.87979470000000004</v>
      </c>
      <c r="AR238">
        <v>328.3012195</v>
      </c>
      <c r="AS238">
        <v>1.0883947</v>
      </c>
      <c r="AT238">
        <v>-11.4853445</v>
      </c>
      <c r="AU238">
        <v>1.0910565000000001</v>
      </c>
      <c r="AV238" s="40">
        <f>(5.2/nov_2021_out_good[[#This Row],[a]]+2*COS(nov_2021_out_good[[#This Row],[incl]]*3.1415/180)*((nov_2021_out_good[[#This Row],[a]]/5.2*(1-nov_2021_out_good[[#This Row],[e]]^2)^0.5)))</f>
        <v>2.1277707190826911</v>
      </c>
      <c r="AW238" s="33"/>
      <c r="AX238" s="33"/>
      <c r="AY238" s="33"/>
      <c r="AZ238" s="33"/>
      <c r="BA238" s="33"/>
    </row>
    <row r="239" spans="1:53">
      <c r="A239" s="19">
        <v>38506.344224537039</v>
      </c>
      <c r="B239" t="s">
        <v>958</v>
      </c>
      <c r="C239" t="s">
        <v>976</v>
      </c>
      <c r="D239">
        <v>29.6</v>
      </c>
      <c r="E239">
        <v>26.2</v>
      </c>
      <c r="F239">
        <v>-1.5</v>
      </c>
      <c r="G239">
        <v>25.3</v>
      </c>
      <c r="H239">
        <v>6.7</v>
      </c>
      <c r="I239" s="37">
        <v>82000000000</v>
      </c>
      <c r="J239">
        <v>0.25</v>
      </c>
      <c r="L239" s="9">
        <f>nov_2021_out_good[[#This Row],[Calculated Total Impact Energy(kt)]]*4180000000000*2/(nov_2021_out_good[[#This Row],[Vel(km/s)]]*1000)^2</f>
        <v>3044.6943651302372</v>
      </c>
      <c r="M239" s="9">
        <f>2*(nov_2021_out_good[[#This Row],[Mass (kg)]]/4/1500)^0.3333</f>
        <v>1.5952813950799991</v>
      </c>
      <c r="N239" t="s">
        <v>490</v>
      </c>
      <c r="O239" t="s">
        <v>491</v>
      </c>
      <c r="P239">
        <v>-31</v>
      </c>
      <c r="Q239">
        <v>-90.3</v>
      </c>
      <c r="R239">
        <v>26.215071999999999</v>
      </c>
      <c r="S239">
        <v>16.542041569999999</v>
      </c>
      <c r="T239">
        <v>12.63339006</v>
      </c>
      <c r="U239">
        <v>-7.2832186810000001</v>
      </c>
      <c r="V239">
        <v>-1.632449322</v>
      </c>
      <c r="W239">
        <v>25.130058389999999</v>
      </c>
      <c r="Z239">
        <v>1</v>
      </c>
      <c r="AA239">
        <v>0.17147209999999999</v>
      </c>
      <c r="AB239">
        <v>2.06217E-2</v>
      </c>
      <c r="AC239">
        <v>1.4017751000000001</v>
      </c>
      <c r="AD239">
        <v>0.78662359999999998</v>
      </c>
      <c r="AE239">
        <v>2.0154200000000001E-2</v>
      </c>
      <c r="AF239">
        <v>0.78201500000000002</v>
      </c>
      <c r="AG239">
        <v>2.8623300000000001E-2</v>
      </c>
      <c r="AH239">
        <v>12.146767000000001</v>
      </c>
      <c r="AI239">
        <v>1.9116394000000001</v>
      </c>
      <c r="AJ239">
        <v>333.32050980000002</v>
      </c>
      <c r="AK239">
        <v>1.3757873</v>
      </c>
      <c r="AL239">
        <v>72.788665100000003</v>
      </c>
      <c r="AM239">
        <v>5.2910000000000001E-4</v>
      </c>
      <c r="AN239">
        <v>23.698135000000001</v>
      </c>
      <c r="AO239">
        <v>1.448807</v>
      </c>
      <c r="AP239">
        <v>24.925445100000001</v>
      </c>
      <c r="AQ239">
        <v>0.57962279999999999</v>
      </c>
      <c r="AR239">
        <v>288.30256150000002</v>
      </c>
      <c r="AS239">
        <v>1.0833567</v>
      </c>
      <c r="AT239">
        <v>-14.0206304</v>
      </c>
      <c r="AU239">
        <v>1.0557239</v>
      </c>
      <c r="AV239" s="40">
        <f>(5.2/nov_2021_out_good[[#This Row],[a]]+2*COS(nov_2021_out_good[[#This Row],[incl]]*3.1415/180)*((nov_2021_out_good[[#This Row],[a]]/5.2*(1-nov_2021_out_good[[#This Row],[e]]^2)^0.5)))</f>
        <v>6.7948756552232288</v>
      </c>
      <c r="AW239" s="33"/>
      <c r="AX239" s="33"/>
      <c r="AY239" s="33"/>
      <c r="AZ239" s="33"/>
      <c r="BA239" s="33"/>
    </row>
    <row r="240" spans="1:53">
      <c r="A240" s="19">
        <v>41926.434062499997</v>
      </c>
      <c r="B240" t="s">
        <v>42</v>
      </c>
      <c r="C240" t="s">
        <v>43</v>
      </c>
      <c r="D240">
        <v>27.2</v>
      </c>
      <c r="E240">
        <v>16.899999999999999</v>
      </c>
      <c r="F240">
        <v>15</v>
      </c>
      <c r="G240">
        <v>-6.9</v>
      </c>
      <c r="H240">
        <v>-3.5</v>
      </c>
      <c r="I240" s="37">
        <v>29000000000</v>
      </c>
      <c r="J240">
        <v>0.1</v>
      </c>
      <c r="L240" s="9">
        <f>nov_2021_out_good[[#This Row],[Calculated Total Impact Energy(kt)]]*4180000000000*2/(nov_2021_out_good[[#This Row],[Vel(km/s)]]*1000)^2</f>
        <v>2927.068379958685</v>
      </c>
      <c r="M240" s="9">
        <f>2*(nov_2021_out_good[[#This Row],[Mass (kg)]]/4/1500)^0.3333</f>
        <v>1.5744695246988918</v>
      </c>
      <c r="N240" t="s">
        <v>490</v>
      </c>
      <c r="O240" t="s">
        <v>493</v>
      </c>
      <c r="P240">
        <v>-2</v>
      </c>
      <c r="Q240">
        <v>119.2</v>
      </c>
      <c r="R240">
        <v>16.877796060000001</v>
      </c>
      <c r="S240">
        <v>38.488649780000003</v>
      </c>
      <c r="T240">
        <v>67.831795330000006</v>
      </c>
      <c r="U240">
        <v>-3.9634640769999998</v>
      </c>
      <c r="V240">
        <v>-9.7275995119999994</v>
      </c>
      <c r="W240">
        <v>13.210781969999999</v>
      </c>
      <c r="Z240">
        <v>1</v>
      </c>
      <c r="AA240">
        <v>0.91268539999999998</v>
      </c>
      <c r="AB240">
        <v>5.0194000000000003E-3</v>
      </c>
      <c r="AC240">
        <v>4.4247736</v>
      </c>
      <c r="AD240">
        <v>2.6687295</v>
      </c>
      <c r="AE240">
        <v>0.59780789999999995</v>
      </c>
      <c r="AF240">
        <v>0.65800749999999997</v>
      </c>
      <c r="AG240">
        <v>7.7364699999999995E-2</v>
      </c>
      <c r="AH240">
        <v>7.0081828000000002</v>
      </c>
      <c r="AI240">
        <v>0.63729380000000002</v>
      </c>
      <c r="AJ240">
        <v>218.211432</v>
      </c>
      <c r="AK240">
        <v>1.4127692999999999</v>
      </c>
      <c r="AL240">
        <v>200.788082</v>
      </c>
      <c r="AM240">
        <v>6.1930000000000004E-4</v>
      </c>
      <c r="AN240">
        <v>12.3101681</v>
      </c>
      <c r="AO240">
        <v>1.1389199999999999</v>
      </c>
      <c r="AP240">
        <v>38.030613600000002</v>
      </c>
      <c r="AQ240">
        <v>0.9789774</v>
      </c>
      <c r="AR240">
        <v>338.41012540000003</v>
      </c>
      <c r="AS240">
        <v>1.4462756999999999</v>
      </c>
      <c r="AT240">
        <v>14.0003235</v>
      </c>
      <c r="AU240">
        <v>1.176766</v>
      </c>
      <c r="AV240" s="40">
        <f>(5.2/nov_2021_out_good[[#This Row],[a]]+2*COS(nov_2021_out_good[[#This Row],[incl]]*3.1415/180)*((nov_2021_out_good[[#This Row],[a]]/5.2*(1-nov_2021_out_good[[#This Row],[e]]^2)^0.5)))</f>
        <v>2.7156351899000697</v>
      </c>
      <c r="AW240" s="33"/>
      <c r="AX240" s="33"/>
      <c r="AY240" s="33"/>
      <c r="AZ240" s="33"/>
      <c r="BA240" s="33"/>
    </row>
    <row r="241" spans="1:53">
      <c r="A241" s="19">
        <v>38727.976018518515</v>
      </c>
      <c r="B241" t="s">
        <v>482</v>
      </c>
      <c r="C241" t="s">
        <v>483</v>
      </c>
      <c r="D241">
        <v>32.4</v>
      </c>
      <c r="E241">
        <v>16.899999999999999</v>
      </c>
      <c r="F241">
        <v>-9.9</v>
      </c>
      <c r="G241">
        <v>-6.3</v>
      </c>
      <c r="H241">
        <v>-12.2</v>
      </c>
      <c r="I241" s="37">
        <v>28000000000</v>
      </c>
      <c r="J241">
        <v>9.8000000000000004E-2</v>
      </c>
      <c r="L241" s="9">
        <f>nov_2021_out_good[[#This Row],[Calculated Total Impact Energy(kt)]]*4180000000000*2/(nov_2021_out_good[[#This Row],[Vel(km/s)]]*1000)^2</f>
        <v>2868.5270123595114</v>
      </c>
      <c r="M241" s="9">
        <f>2*(nov_2021_out_good[[#This Row],[Mass (kg)]]/4/1500)^0.3333</f>
        <v>1.563903349909469</v>
      </c>
      <c r="N241" t="s">
        <v>492</v>
      </c>
      <c r="O241" t="s">
        <v>491</v>
      </c>
      <c r="P241">
        <v>29.8</v>
      </c>
      <c r="Q241">
        <v>-12.7</v>
      </c>
      <c r="R241">
        <v>16.927492430000001</v>
      </c>
      <c r="S241">
        <v>38.53095588</v>
      </c>
      <c r="T241">
        <v>52.114479379999999</v>
      </c>
      <c r="U241">
        <v>-6.4753917789999997</v>
      </c>
      <c r="V241">
        <v>-8.3223450499999991</v>
      </c>
      <c r="W241">
        <v>13.24189844</v>
      </c>
      <c r="Z241">
        <v>1</v>
      </c>
      <c r="AA241">
        <v>0.63106700000000004</v>
      </c>
      <c r="AB241">
        <v>1.95842E-2</v>
      </c>
      <c r="AC241">
        <v>1.2935577</v>
      </c>
      <c r="AD241">
        <v>0.96231230000000001</v>
      </c>
      <c r="AE241">
        <v>2.5402600000000001E-2</v>
      </c>
      <c r="AF241">
        <v>0.34421810000000003</v>
      </c>
      <c r="AG241">
        <v>2.9563599999999999E-2</v>
      </c>
      <c r="AH241">
        <v>13.174270099999999</v>
      </c>
      <c r="AI241">
        <v>1.1811684</v>
      </c>
      <c r="AJ241">
        <v>293.53339779999999</v>
      </c>
      <c r="AK241">
        <v>3.1973229000000001</v>
      </c>
      <c r="AL241">
        <v>290.50720280000002</v>
      </c>
      <c r="AM241">
        <v>3.0360000000000001E-4</v>
      </c>
      <c r="AN241">
        <v>12.4689348</v>
      </c>
      <c r="AO241">
        <v>1.1357344</v>
      </c>
      <c r="AP241">
        <v>29.7029478</v>
      </c>
      <c r="AQ241">
        <v>0.40963939999999999</v>
      </c>
      <c r="AR241">
        <v>140.9011276</v>
      </c>
      <c r="AS241">
        <v>2.0992980000000001</v>
      </c>
      <c r="AT241">
        <v>47.707861600000001</v>
      </c>
      <c r="AU241">
        <v>1.1407297000000001</v>
      </c>
      <c r="AV241" s="40">
        <f>(5.2/nov_2021_out_good[[#This Row],[a]]+2*COS(nov_2021_out_good[[#This Row],[incl]]*3.1415/180)*((nov_2021_out_good[[#This Row],[a]]/5.2*(1-nov_2021_out_good[[#This Row],[e]]^2)^0.5)))</f>
        <v>5.7420079094832852</v>
      </c>
      <c r="AW241" s="33"/>
      <c r="AX241" s="33"/>
      <c r="AY241" s="33"/>
      <c r="AZ241" s="33"/>
      <c r="BA241" s="33"/>
    </row>
    <row r="242" spans="1:53">
      <c r="A242" s="19">
        <v>44528.754745370374</v>
      </c>
      <c r="B242" t="s">
        <v>1743</v>
      </c>
      <c r="C242" t="s">
        <v>1744</v>
      </c>
      <c r="D242">
        <v>38.4</v>
      </c>
      <c r="E242">
        <v>19.7</v>
      </c>
      <c r="F242">
        <v>0.2</v>
      </c>
      <c r="G242">
        <v>-2.2000000000000002</v>
      </c>
      <c r="H242">
        <v>-19.600000000000001</v>
      </c>
      <c r="I242" s="37">
        <v>40000000000</v>
      </c>
      <c r="J242">
        <v>0.13</v>
      </c>
      <c r="L242" s="9">
        <f>nov_2021_out_good[[#This Row],[Calculated Total Impact Energy(kt)]]*4180000000000*2/(nov_2021_out_good[[#This Row],[Vel(km/s)]]*1000)^2</f>
        <v>2800.3813548403723</v>
      </c>
      <c r="M242" s="9">
        <f>2*(nov_2021_out_good[[#This Row],[Mass (kg)]]/4/1500)^0.3333</f>
        <v>1.5514210121376355</v>
      </c>
      <c r="N242" t="s">
        <v>492</v>
      </c>
      <c r="O242" t="s">
        <v>493</v>
      </c>
      <c r="P242">
        <v>32.6</v>
      </c>
      <c r="Q242">
        <v>113.5</v>
      </c>
      <c r="R242">
        <v>19.724096939999999</v>
      </c>
      <c r="S242">
        <v>51.320763290000002</v>
      </c>
      <c r="T242">
        <v>357.41732860000002</v>
      </c>
      <c r="U242">
        <v>-15.38211272</v>
      </c>
      <c r="V242">
        <v>0.69383593700000001</v>
      </c>
      <c r="W242">
        <v>12.32676762</v>
      </c>
      <c r="Z242">
        <v>1</v>
      </c>
      <c r="AA242">
        <v>0.87868789999999997</v>
      </c>
      <c r="AB242">
        <v>1.2104E-2</v>
      </c>
      <c r="AC242">
        <v>1.5703147</v>
      </c>
      <c r="AD242">
        <v>1.2245013</v>
      </c>
      <c r="AE242">
        <v>5.4820199999999999E-2</v>
      </c>
      <c r="AF242">
        <v>0.28241159999999998</v>
      </c>
      <c r="AG242">
        <v>3.4233699999999999E-2</v>
      </c>
      <c r="AH242">
        <v>27.5160962</v>
      </c>
      <c r="AI242">
        <v>1.799382</v>
      </c>
      <c r="AJ242">
        <v>239.76687440000001</v>
      </c>
      <c r="AK242">
        <v>3.9069167</v>
      </c>
      <c r="AL242">
        <v>246.4215959</v>
      </c>
      <c r="AM242">
        <v>3.9189999999999998E-4</v>
      </c>
      <c r="AN242">
        <v>16.290602799999998</v>
      </c>
      <c r="AO242">
        <v>1.1951791</v>
      </c>
      <c r="AP242">
        <v>32.771918499999998</v>
      </c>
      <c r="AQ242">
        <v>0.49485289999999998</v>
      </c>
      <c r="AR242">
        <v>15.4225516</v>
      </c>
      <c r="AS242">
        <v>20.0424246</v>
      </c>
      <c r="AT242">
        <v>86.338170599999998</v>
      </c>
      <c r="AU242">
        <v>1.078357</v>
      </c>
      <c r="AV242" s="40">
        <f>(5.2/nov_2021_out_good[[#This Row],[a]]+2*COS(nov_2021_out_good[[#This Row],[incl]]*3.1415/180)*((nov_2021_out_good[[#This Row],[a]]/5.2*(1-nov_2021_out_good[[#This Row],[e]]^2)^0.5)))</f>
        <v>4.6473143854768511</v>
      </c>
      <c r="AW242" s="33"/>
      <c r="AX242" s="33"/>
      <c r="AY242" s="33"/>
      <c r="AZ242" s="33"/>
      <c r="BA242" s="33"/>
    </row>
    <row r="243" spans="1:53">
      <c r="A243" s="19">
        <v>38479.397037037037</v>
      </c>
      <c r="B243" t="s">
        <v>979</v>
      </c>
      <c r="C243" t="s">
        <v>980</v>
      </c>
      <c r="D243">
        <v>15.2</v>
      </c>
      <c r="E243">
        <v>16.600000000000001</v>
      </c>
      <c r="F243">
        <v>9.6</v>
      </c>
      <c r="G243">
        <v>-9.6999999999999993</v>
      </c>
      <c r="H243">
        <v>9.4</v>
      </c>
      <c r="I243" s="37">
        <v>26000000000</v>
      </c>
      <c r="J243">
        <v>9.1999999999999998E-2</v>
      </c>
      <c r="L243" s="9">
        <f>nov_2021_out_good[[#This Row],[Calculated Total Impact Energy(kt)]]*4180000000000*2/(nov_2021_out_good[[#This Row],[Vel(km/s)]]*1000)^2</f>
        <v>2791.1162723181883</v>
      </c>
      <c r="M243" s="9">
        <f>2*(nov_2021_out_good[[#This Row],[Mass (kg)]]/4/1500)^0.3333</f>
        <v>1.5497083302924564</v>
      </c>
      <c r="N243" t="s">
        <v>490</v>
      </c>
      <c r="O243" t="s">
        <v>493</v>
      </c>
      <c r="P243">
        <v>-75.8</v>
      </c>
      <c r="Q243">
        <v>163.69999999999999</v>
      </c>
      <c r="R243">
        <v>16.571360840000001</v>
      </c>
      <c r="S243">
        <v>43.397026609999998</v>
      </c>
      <c r="T243">
        <v>324.47400649999997</v>
      </c>
      <c r="U243">
        <v>-9.2659898809999994</v>
      </c>
      <c r="V243">
        <v>6.6157109260000002</v>
      </c>
      <c r="W243">
        <v>12.04092191</v>
      </c>
      <c r="Z243">
        <v>1</v>
      </c>
      <c r="AA243">
        <v>1.0046060000000001</v>
      </c>
      <c r="AB243">
        <v>1.1808999999999999E-3</v>
      </c>
      <c r="AC243">
        <v>7.3922252999999998</v>
      </c>
      <c r="AD243">
        <v>4.1984155999999997</v>
      </c>
      <c r="AE243">
        <v>1.3525309999999999</v>
      </c>
      <c r="AF243">
        <v>0.7607178</v>
      </c>
      <c r="AG243">
        <v>7.7255400000000002E-2</v>
      </c>
      <c r="AH243">
        <v>11.695407599999999</v>
      </c>
      <c r="AI243">
        <v>1.0634994</v>
      </c>
      <c r="AJ243">
        <v>8.2986055000000007</v>
      </c>
      <c r="AK243">
        <v>0.94860199999999995</v>
      </c>
      <c r="AL243">
        <v>226.8526191</v>
      </c>
      <c r="AM243">
        <v>2.5559999999999998E-4</v>
      </c>
      <c r="AN243">
        <v>12.2904646</v>
      </c>
      <c r="AO243">
        <v>1.1202903</v>
      </c>
      <c r="AP243">
        <v>39.329836800000002</v>
      </c>
      <c r="AQ243">
        <v>0.86537489999999995</v>
      </c>
      <c r="AR243">
        <v>141.10178010000001</v>
      </c>
      <c r="AS243">
        <v>1.2721186</v>
      </c>
      <c r="AT243">
        <v>-27.6792126</v>
      </c>
      <c r="AU243">
        <v>1.4782544</v>
      </c>
      <c r="AV243" s="40">
        <f>(5.2/nov_2021_out_good[[#This Row],[a]]+2*COS(nov_2021_out_good[[#This Row],[incl]]*3.1415/180)*((nov_2021_out_good[[#This Row],[a]]/5.2*(1-nov_2021_out_good[[#This Row],[e]]^2)^0.5)))</f>
        <v>2.2649265006035075</v>
      </c>
      <c r="AW243" s="33"/>
      <c r="AX243" s="33"/>
      <c r="AY243" s="33"/>
      <c r="AZ243" s="33"/>
      <c r="BA243" s="33"/>
    </row>
    <row r="244" spans="1:53">
      <c r="A244" s="38">
        <v>44550.969386574077</v>
      </c>
      <c r="B244" s="9" t="s">
        <v>1190</v>
      </c>
      <c r="C244" s="9" t="s">
        <v>1738</v>
      </c>
      <c r="D244" s="9">
        <v>56</v>
      </c>
      <c r="E244" s="9">
        <v>18.2</v>
      </c>
      <c r="F244" s="9">
        <v>10.3</v>
      </c>
      <c r="G244" s="9">
        <v>-7.1</v>
      </c>
      <c r="H244" s="9">
        <v>-13.2</v>
      </c>
      <c r="I244" s="39">
        <v>32000000000</v>
      </c>
      <c r="J244" s="9">
        <v>0.11</v>
      </c>
      <c r="K244" s="9"/>
      <c r="L244" s="9">
        <f>nov_2021_out_good[[#This Row],[Calculated Total Impact Energy(kt)]]*4180000000000*2/(nov_2021_out_good[[#This Row],[Vel(km/s)]]*1000)^2</f>
        <v>2776.2347542567322</v>
      </c>
      <c r="M244" s="9">
        <f>2*(nov_2021_out_good[[#This Row],[Mass (kg)]]/4/1500)^0.3333</f>
        <v>1.5469494803370962</v>
      </c>
      <c r="N244" s="9" t="s">
        <v>492</v>
      </c>
      <c r="O244" s="9" t="s">
        <v>493</v>
      </c>
      <c r="P244" s="9">
        <v>62.7</v>
      </c>
      <c r="Q244" s="9">
        <v>60.3</v>
      </c>
      <c r="R244" s="9">
        <v>18.186258550000002</v>
      </c>
      <c r="S244" s="9">
        <v>47.792797200000003</v>
      </c>
      <c r="T244" s="9">
        <v>67.713763540000002</v>
      </c>
      <c r="U244" s="9">
        <v>-5.1086325400000003</v>
      </c>
      <c r="V244" s="9">
        <v>-12.46466114</v>
      </c>
      <c r="W244" s="9">
        <v>12.217777870000001</v>
      </c>
      <c r="X244" s="9"/>
      <c r="Y244" s="9"/>
      <c r="Z244" s="9">
        <v>1</v>
      </c>
      <c r="AA244" s="9">
        <v>0.60086269999999997</v>
      </c>
      <c r="AB244" s="9">
        <v>1.96963E-2</v>
      </c>
      <c r="AC244" s="9">
        <v>1.0112506999999999</v>
      </c>
      <c r="AD244" s="9">
        <v>0.80605669999999996</v>
      </c>
      <c r="AE244" s="9">
        <v>1.0670799999999999E-2</v>
      </c>
      <c r="AF244" s="9">
        <v>0.25456529999999999</v>
      </c>
      <c r="AG244" s="9">
        <v>1.4974400000000001E-2</v>
      </c>
      <c r="AH244" s="9">
        <v>26.936776200000001</v>
      </c>
      <c r="AI244" s="9">
        <v>2.5470296000000001</v>
      </c>
      <c r="AJ244" s="9">
        <v>23.339452099999999</v>
      </c>
      <c r="AK244" s="9">
        <v>2.3642197</v>
      </c>
      <c r="AL244" s="9">
        <v>268.98752030000003</v>
      </c>
      <c r="AM244" s="9">
        <v>6.0639999999999999E-4</v>
      </c>
      <c r="AN244" s="9">
        <v>14.1838757</v>
      </c>
      <c r="AO244" s="9">
        <v>1.1564696999999999</v>
      </c>
      <c r="AP244" s="9">
        <v>26.513024699999999</v>
      </c>
      <c r="AQ244" s="9">
        <v>0.27476539999999999</v>
      </c>
      <c r="AR244" s="9">
        <v>228.9427135</v>
      </c>
      <c r="AS244" s="9">
        <v>1.6249884999999999</v>
      </c>
      <c r="AT244" s="9">
        <v>42.3282205</v>
      </c>
      <c r="AU244" s="9">
        <v>1.3010037000000001</v>
      </c>
      <c r="AV244" s="40">
        <f>(5.2/nov_2021_out_good[[#This Row],[a]]+2*COS(nov_2021_out_good[[#This Row],[incl]]*3.1415/180)*((nov_2021_out_good[[#This Row],[a]]/5.2*(1-nov_2021_out_good[[#This Row],[e]]^2)^0.5)))</f>
        <v>6.7184421641744905</v>
      </c>
      <c r="AW244" s="33"/>
      <c r="AX244" s="33"/>
      <c r="AY244" s="33"/>
      <c r="AZ244" s="33"/>
      <c r="BA244" s="33"/>
    </row>
    <row r="245" spans="1:53">
      <c r="A245" s="19">
        <v>43339.192187499997</v>
      </c>
      <c r="B245" t="s">
        <v>663</v>
      </c>
      <c r="C245" t="s">
        <v>664</v>
      </c>
      <c r="D245">
        <v>33</v>
      </c>
      <c r="E245">
        <v>16.100000000000001</v>
      </c>
      <c r="F245">
        <v>9.8000000000000007</v>
      </c>
      <c r="G245">
        <v>-9.6</v>
      </c>
      <c r="H245">
        <v>-8.4</v>
      </c>
      <c r="I245" s="37">
        <v>24000000000</v>
      </c>
      <c r="J245">
        <v>8.5999999999999993E-2</v>
      </c>
      <c r="L245" s="9">
        <f>nov_2021_out_good[[#This Row],[Calculated Total Impact Energy(kt)]]*4180000000000*2/(nov_2021_out_good[[#This Row],[Vel(km/s)]]*1000)^2</f>
        <v>2773.6584236719254</v>
      </c>
      <c r="M245" s="9">
        <f>2*(nov_2021_out_good[[#This Row],[Mass (kg)]]/4/1500)^0.3333</f>
        <v>1.5464708598952124</v>
      </c>
      <c r="N245" t="s">
        <v>490</v>
      </c>
      <c r="O245" t="s">
        <v>493</v>
      </c>
      <c r="P245">
        <v>-1.7</v>
      </c>
      <c r="Q245">
        <v>141.4</v>
      </c>
      <c r="R245">
        <v>16.086018769999999</v>
      </c>
      <c r="S245">
        <v>33.635033180000001</v>
      </c>
      <c r="T245">
        <v>351.03426769999999</v>
      </c>
      <c r="U245">
        <v>-8.8011920190000001</v>
      </c>
      <c r="V245">
        <v>1.3885764869999999</v>
      </c>
      <c r="W245">
        <v>13.392941220000001</v>
      </c>
      <c r="Z245">
        <v>1</v>
      </c>
      <c r="AA245">
        <v>0.82803879999999996</v>
      </c>
      <c r="AB245">
        <v>1.3337699999999999E-2</v>
      </c>
      <c r="AC245">
        <v>1.7307528000000001</v>
      </c>
      <c r="AD245">
        <v>1.2793958000000001</v>
      </c>
      <c r="AE245">
        <v>7.4797699999999995E-2</v>
      </c>
      <c r="AF245">
        <v>0.35278920000000002</v>
      </c>
      <c r="AG245">
        <v>4.4009199999999998E-2</v>
      </c>
      <c r="AH245">
        <v>11.4133292</v>
      </c>
      <c r="AI245">
        <v>0.8876077</v>
      </c>
      <c r="AJ245">
        <v>107.92864640000001</v>
      </c>
      <c r="AK245">
        <v>2.8967947000000001</v>
      </c>
      <c r="AL245">
        <v>153.62775239999999</v>
      </c>
      <c r="AM245">
        <v>3.458E-4</v>
      </c>
      <c r="AN245">
        <v>11.660065299999999</v>
      </c>
      <c r="AO245">
        <v>1.1129598000000001</v>
      </c>
      <c r="AP245">
        <v>32.597352700000002</v>
      </c>
      <c r="AQ245">
        <v>0.62180179999999996</v>
      </c>
      <c r="AR245">
        <v>176.12359359999999</v>
      </c>
      <c r="AS245">
        <v>1.4507543000000001</v>
      </c>
      <c r="AT245">
        <v>36.899912</v>
      </c>
      <c r="AU245">
        <v>1.3878805000000001</v>
      </c>
      <c r="AV245" s="40">
        <f>(5.2/nov_2021_out_good[[#This Row],[a]]+2*COS(nov_2021_out_good[[#This Row],[incl]]*3.1415/180)*((nov_2021_out_good[[#This Row],[a]]/5.2*(1-nov_2021_out_good[[#This Row],[e]]^2)^0.5)))</f>
        <v>4.5157502735038886</v>
      </c>
      <c r="AW245" s="33"/>
      <c r="AX245" s="33"/>
      <c r="AY245" s="33"/>
      <c r="AZ245" s="33"/>
      <c r="BA245" s="33"/>
    </row>
    <row r="246" spans="1:53">
      <c r="A246" s="19">
        <v>39367.384756944448</v>
      </c>
      <c r="B246" t="s">
        <v>401</v>
      </c>
      <c r="C246" t="s">
        <v>402</v>
      </c>
      <c r="D246">
        <v>37</v>
      </c>
      <c r="E246">
        <v>18.399999999999999</v>
      </c>
      <c r="F246">
        <v>-4.5</v>
      </c>
      <c r="G246">
        <v>-14.1</v>
      </c>
      <c r="H246">
        <v>-10.9</v>
      </c>
      <c r="I246" s="37">
        <v>33000000000</v>
      </c>
      <c r="J246">
        <v>0.11</v>
      </c>
      <c r="L246" s="9">
        <f>nov_2021_out_good[[#This Row],[Calculated Total Impact Energy(kt)]]*4180000000000*2/(nov_2021_out_good[[#This Row],[Vel(km/s)]]*1000)^2</f>
        <v>2716.2098298676747</v>
      </c>
      <c r="M246" s="9">
        <f>2*(nov_2021_out_good[[#This Row],[Mass (kg)]]/4/1500)^0.3333</f>
        <v>1.5357204141256278</v>
      </c>
      <c r="N246" t="s">
        <v>492</v>
      </c>
      <c r="O246" t="s">
        <v>493</v>
      </c>
      <c r="P246">
        <v>88.5</v>
      </c>
      <c r="Q246">
        <v>116.6</v>
      </c>
      <c r="R246">
        <v>18.381240439999999</v>
      </c>
      <c r="S246">
        <v>52.563786950000001</v>
      </c>
      <c r="T246">
        <v>225.09270480000001</v>
      </c>
      <c r="U246">
        <v>10.30370027</v>
      </c>
      <c r="V246">
        <v>10.337097200000001</v>
      </c>
      <c r="W246">
        <v>11.173548329999999</v>
      </c>
      <c r="Z246">
        <v>1</v>
      </c>
      <c r="AA246">
        <v>0.90334179999999997</v>
      </c>
      <c r="AB246">
        <v>7.2817000000000003E-3</v>
      </c>
      <c r="AC246">
        <v>2.7491249999999998</v>
      </c>
      <c r="AD246">
        <v>1.8262334</v>
      </c>
      <c r="AE246">
        <v>0.1692786</v>
      </c>
      <c r="AF246">
        <v>0.50535249999999998</v>
      </c>
      <c r="AG246">
        <v>4.7449499999999999E-2</v>
      </c>
      <c r="AH246">
        <v>17.7417476</v>
      </c>
      <c r="AI246">
        <v>1.5003427</v>
      </c>
      <c r="AJ246">
        <v>135.81614300000001</v>
      </c>
      <c r="AK246">
        <v>1.7418286000000001</v>
      </c>
      <c r="AL246">
        <v>198.5609412</v>
      </c>
      <c r="AM246">
        <v>1.11E-4</v>
      </c>
      <c r="AN246">
        <v>14.609588499999999</v>
      </c>
      <c r="AO246">
        <v>1.1567620000000001</v>
      </c>
      <c r="AP246">
        <v>35.941555399999999</v>
      </c>
      <c r="AQ246">
        <v>0.62639500000000004</v>
      </c>
      <c r="AR246">
        <v>231.0973888</v>
      </c>
      <c r="AS246">
        <v>1.2454954</v>
      </c>
      <c r="AT246">
        <v>29.906426</v>
      </c>
      <c r="AU246">
        <v>1.4011511999999999</v>
      </c>
      <c r="AV246" s="40">
        <f>(5.2/nov_2021_out_good[[#This Row],[a]]+2*COS(nov_2021_out_good[[#This Row],[incl]]*3.1415/180)*((nov_2021_out_good[[#This Row],[a]]/5.2*(1-nov_2021_out_good[[#This Row],[e]]^2)^0.5)))</f>
        <v>3.4246736162039459</v>
      </c>
      <c r="AW246" s="33"/>
      <c r="AX246" s="33"/>
      <c r="AY246" s="33"/>
      <c r="AZ246" s="33"/>
      <c r="BA246" s="33"/>
    </row>
    <row r="247" spans="1:53">
      <c r="A247" s="19">
        <v>41986.120740740742</v>
      </c>
      <c r="B247" t="s">
        <v>28</v>
      </c>
      <c r="C247" t="s">
        <v>29</v>
      </c>
      <c r="D247">
        <v>30.7</v>
      </c>
      <c r="E247">
        <v>21.7</v>
      </c>
      <c r="F247">
        <v>15.3</v>
      </c>
      <c r="G247">
        <v>-13.3</v>
      </c>
      <c r="H247">
        <v>-7.8</v>
      </c>
      <c r="I247" s="37">
        <v>44000000000</v>
      </c>
      <c r="J247">
        <v>0.15</v>
      </c>
      <c r="L247" s="9">
        <f>nov_2021_out_good[[#This Row],[Calculated Total Impact Energy(kt)]]*4180000000000*2/(nov_2021_out_good[[#This Row],[Vel(km/s)]]*1000)^2</f>
        <v>2663.0423241096646</v>
      </c>
      <c r="M247" s="9">
        <f>2*(nov_2021_out_good[[#This Row],[Mass (kg)]]/4/1500)^0.3333</f>
        <v>1.5256351785378601</v>
      </c>
      <c r="N247" t="s">
        <v>492</v>
      </c>
      <c r="O247" t="s">
        <v>491</v>
      </c>
      <c r="P247">
        <v>86.7</v>
      </c>
      <c r="Q247">
        <v>-162.1</v>
      </c>
      <c r="R247">
        <v>21.721418</v>
      </c>
      <c r="S247">
        <v>67.278770289999997</v>
      </c>
      <c r="T247">
        <v>240.04184789999999</v>
      </c>
      <c r="U247">
        <v>10.005188199999999</v>
      </c>
      <c r="V247">
        <v>17.358761820000002</v>
      </c>
      <c r="W247">
        <v>8.3898508350000007</v>
      </c>
      <c r="Z247">
        <v>1</v>
      </c>
      <c r="AA247">
        <v>0.75164149999999996</v>
      </c>
      <c r="AB247">
        <v>1.15196E-2</v>
      </c>
      <c r="AC247">
        <v>2.6383725999999998</v>
      </c>
      <c r="AD247">
        <v>1.6950071</v>
      </c>
      <c r="AE247">
        <v>0.16929669999999999</v>
      </c>
      <c r="AF247">
        <v>0.55655549999999998</v>
      </c>
      <c r="AG247">
        <v>4.52672E-2</v>
      </c>
      <c r="AH247">
        <v>20.771946700000001</v>
      </c>
      <c r="AI247">
        <v>1.6412256000000001</v>
      </c>
      <c r="AJ247">
        <v>109.7897591</v>
      </c>
      <c r="AK247">
        <v>2.5647479999999998</v>
      </c>
      <c r="AL247">
        <v>260.79286239999999</v>
      </c>
      <c r="AM247">
        <v>4.2999999999999999E-4</v>
      </c>
      <c r="AN247">
        <v>18.653639399999999</v>
      </c>
      <c r="AO247">
        <v>1.2659421</v>
      </c>
      <c r="AP247">
        <v>35.7603279</v>
      </c>
      <c r="AQ247">
        <v>0.73090239999999995</v>
      </c>
      <c r="AR247">
        <v>263.65853540000001</v>
      </c>
      <c r="AS247">
        <v>1.0747149</v>
      </c>
      <c r="AT247">
        <v>15.207997300000001</v>
      </c>
      <c r="AU247">
        <v>1.2987184000000001</v>
      </c>
      <c r="AV247" s="40">
        <f>(5.2/nov_2021_out_good[[#This Row],[a]]+2*COS(nov_2021_out_good[[#This Row],[incl]]*3.1415/180)*((nov_2021_out_good[[#This Row],[a]]/5.2*(1-nov_2021_out_good[[#This Row],[e]]^2)^0.5)))</f>
        <v>3.574256526633993</v>
      </c>
      <c r="AW247" s="33"/>
      <c r="AX247" s="33"/>
      <c r="AY247" s="33"/>
      <c r="AZ247" s="33"/>
      <c r="BA247" s="33"/>
    </row>
    <row r="248" spans="1:53">
      <c r="A248" s="19">
        <v>42011.04582175926</v>
      </c>
      <c r="B248" t="s">
        <v>24</v>
      </c>
      <c r="C248" t="s">
        <v>25</v>
      </c>
      <c r="D248">
        <v>45.5</v>
      </c>
      <c r="E248">
        <v>35.700000000000003</v>
      </c>
      <c r="F248">
        <v>-35.4</v>
      </c>
      <c r="G248">
        <v>1.8</v>
      </c>
      <c r="H248">
        <v>-4.4000000000000004</v>
      </c>
      <c r="I248" s="37">
        <v>136000000000</v>
      </c>
      <c r="J248">
        <v>0.4</v>
      </c>
      <c r="L248" s="9">
        <f>nov_2021_out_good[[#This Row],[Calculated Total Impact Energy(kt)]]*4180000000000*2/(nov_2021_out_good[[#This Row],[Vel(km/s)]]*1000)^2</f>
        <v>2623.7946158855698</v>
      </c>
      <c r="M248" s="9">
        <f>2*(nov_2021_out_good[[#This Row],[Mass (kg)]]/4/1500)^0.3333</f>
        <v>1.5181039086079398</v>
      </c>
      <c r="N248" t="s">
        <v>492</v>
      </c>
      <c r="O248" t="s">
        <v>493</v>
      </c>
      <c r="P248">
        <v>45.7</v>
      </c>
      <c r="Q248">
        <v>26.9</v>
      </c>
      <c r="R248">
        <v>35.71778269</v>
      </c>
      <c r="S248">
        <v>46.405972130000002</v>
      </c>
      <c r="T248">
        <v>222.93713410000001</v>
      </c>
      <c r="U248">
        <v>18.938281740000001</v>
      </c>
      <c r="V248">
        <v>17.621424260000001</v>
      </c>
      <c r="W248">
        <v>24.628984790000001</v>
      </c>
      <c r="Z248">
        <v>1</v>
      </c>
      <c r="AA248">
        <v>0.33246599999999998</v>
      </c>
      <c r="AB248">
        <v>2.0815899999999998E-2</v>
      </c>
      <c r="AC248">
        <v>9.2454575999999999</v>
      </c>
      <c r="AD248">
        <v>4.7889618</v>
      </c>
      <c r="AE248">
        <v>2.7754376000000001</v>
      </c>
      <c r="AF248">
        <v>0.93057659999999998</v>
      </c>
      <c r="AG248">
        <v>4.2321699999999997E-2</v>
      </c>
      <c r="AH248">
        <v>20.7029645</v>
      </c>
      <c r="AI248">
        <v>1.8533580999999999</v>
      </c>
      <c r="AJ248">
        <v>111.9046498</v>
      </c>
      <c r="AK248">
        <v>2.3900779999999999</v>
      </c>
      <c r="AL248">
        <v>106.18939589999999</v>
      </c>
      <c r="AM248">
        <v>4.8779999999999998E-4</v>
      </c>
      <c r="AN248">
        <v>34.104488600000003</v>
      </c>
      <c r="AO248">
        <v>1.8789069</v>
      </c>
      <c r="AP248">
        <v>40.2387321</v>
      </c>
      <c r="AQ248">
        <v>1.3339844000000001</v>
      </c>
      <c r="AR248">
        <v>118.5839998</v>
      </c>
      <c r="AS248">
        <v>1.0256392999999999</v>
      </c>
      <c r="AT248">
        <v>5.9941757000000004</v>
      </c>
      <c r="AU248">
        <v>1.0294015999999999</v>
      </c>
      <c r="AV248" s="40">
        <f>(5.2/nov_2021_out_good[[#This Row],[a]]+2*COS(nov_2021_out_good[[#This Row],[incl]]*3.1415/180)*((nov_2021_out_good[[#This Row],[a]]/5.2*(1-nov_2021_out_good[[#This Row],[e]]^2)^0.5)))</f>
        <v>1.7166068998726391</v>
      </c>
      <c r="AW248" s="33"/>
      <c r="AX248" s="33"/>
      <c r="AY248" s="33"/>
      <c r="AZ248" s="33"/>
      <c r="BA248" s="33"/>
    </row>
    <row r="249" spans="1:53">
      <c r="A249" s="19">
        <v>38573.608159722222</v>
      </c>
      <c r="B249" t="s">
        <v>190</v>
      </c>
      <c r="C249" t="s">
        <v>581</v>
      </c>
      <c r="D249">
        <v>37</v>
      </c>
      <c r="E249">
        <v>16.899999999999999</v>
      </c>
      <c r="F249">
        <v>-16.3</v>
      </c>
      <c r="G249">
        <v>4.3</v>
      </c>
      <c r="H249">
        <v>1.4</v>
      </c>
      <c r="I249" s="37">
        <v>25000000000</v>
      </c>
      <c r="J249">
        <v>8.8999999999999996E-2</v>
      </c>
      <c r="L249" s="9">
        <f>nov_2021_out_good[[#This Row],[Calculated Total Impact Energy(kt)]]*4180000000000*2/(nov_2021_out_good[[#This Row],[Vel(km/s)]]*1000)^2</f>
        <v>2605.0908581632298</v>
      </c>
      <c r="M249" s="9">
        <f>2*(nov_2021_out_good[[#This Row],[Mass (kg)]]/4/1500)^0.3333</f>
        <v>1.514488388957927</v>
      </c>
      <c r="N249" t="s">
        <v>490</v>
      </c>
      <c r="O249" t="s">
        <v>493</v>
      </c>
      <c r="P249">
        <v>-21.5</v>
      </c>
      <c r="Q249">
        <v>56.2</v>
      </c>
      <c r="R249">
        <v>16.915673210000001</v>
      </c>
      <c r="S249">
        <v>70.576853510000007</v>
      </c>
      <c r="T249">
        <v>272.55484360000003</v>
      </c>
      <c r="U249">
        <v>-0.71111436299999997</v>
      </c>
      <c r="V249">
        <v>15.937118</v>
      </c>
      <c r="W249">
        <v>5.6251743400000001</v>
      </c>
      <c r="Z249">
        <v>1</v>
      </c>
      <c r="AA249">
        <v>0.83665809999999996</v>
      </c>
      <c r="AB249">
        <v>7.7983000000000002E-3</v>
      </c>
      <c r="AC249">
        <v>2.7396840999999998</v>
      </c>
      <c r="AD249">
        <v>1.7881711</v>
      </c>
      <c r="AE249">
        <v>0.24103550000000001</v>
      </c>
      <c r="AF249">
        <v>0.53211520000000001</v>
      </c>
      <c r="AG249">
        <v>6.3558900000000002E-2</v>
      </c>
      <c r="AH249">
        <v>4.5584302000000001</v>
      </c>
      <c r="AI249">
        <v>0.49978430000000001</v>
      </c>
      <c r="AJ249">
        <v>299.80620160000001</v>
      </c>
      <c r="AK249">
        <v>2.7808047999999999</v>
      </c>
      <c r="AL249">
        <v>317.0214277</v>
      </c>
      <c r="AM249">
        <v>6.0809999999999998E-4</v>
      </c>
      <c r="AN249">
        <v>13.262406500000001</v>
      </c>
      <c r="AO249">
        <v>1.1049776</v>
      </c>
      <c r="AP249">
        <v>35.412674500000001</v>
      </c>
      <c r="AQ249">
        <v>0.94419010000000003</v>
      </c>
      <c r="AR249">
        <v>151.65771430000001</v>
      </c>
      <c r="AS249">
        <v>1.7191053000000001</v>
      </c>
      <c r="AT249">
        <v>-0.65815000000000001</v>
      </c>
      <c r="AU249">
        <v>1.1563395999999999</v>
      </c>
      <c r="AV249" s="40">
        <f>(5.2/nov_2021_out_good[[#This Row],[a]]+2*COS(nov_2021_out_good[[#This Row],[incl]]*3.1415/180)*((nov_2021_out_good[[#This Row],[a]]/5.2*(1-nov_2021_out_good[[#This Row],[e]]^2)^0.5)))</f>
        <v>3.488462803726355</v>
      </c>
      <c r="AW249" s="33"/>
      <c r="AX249" s="33"/>
      <c r="AY249" s="33"/>
      <c r="AZ249" s="33"/>
      <c r="BA249" s="33"/>
    </row>
    <row r="250" spans="1:53">
      <c r="A250" s="19">
        <v>43031.646793981483</v>
      </c>
      <c r="B250" t="s">
        <v>555</v>
      </c>
      <c r="C250" t="s">
        <v>556</v>
      </c>
      <c r="D250">
        <v>35.4</v>
      </c>
      <c r="E250">
        <v>16.7</v>
      </c>
      <c r="F250">
        <v>-5.7</v>
      </c>
      <c r="G250">
        <v>-10.7</v>
      </c>
      <c r="H250">
        <v>-11.5</v>
      </c>
      <c r="I250" s="37">
        <v>24000000000</v>
      </c>
      <c r="J250">
        <v>8.5999999999999993E-2</v>
      </c>
      <c r="L250" s="9">
        <f>nov_2021_out_good[[#This Row],[Calculated Total Impact Energy(kt)]]*4180000000000*2/(nov_2021_out_good[[#This Row],[Vel(km/s)]]*1000)^2</f>
        <v>2577.9339524543725</v>
      </c>
      <c r="M250" s="9">
        <f>2*(nov_2021_out_good[[#This Row],[Mass (kg)]]/4/1500)^0.3333</f>
        <v>1.5092079015635027</v>
      </c>
      <c r="N250" t="s">
        <v>492</v>
      </c>
      <c r="O250" t="s">
        <v>493</v>
      </c>
      <c r="P250">
        <v>28.8</v>
      </c>
      <c r="Q250">
        <v>44.6</v>
      </c>
      <c r="R250">
        <v>16.710176539999999</v>
      </c>
      <c r="S250">
        <v>20.21944001</v>
      </c>
      <c r="T250">
        <v>38.769101939999999</v>
      </c>
      <c r="U250">
        <v>-4.5028726880000001</v>
      </c>
      <c r="V250">
        <v>-3.61640629</v>
      </c>
      <c r="W250">
        <v>15.68042548</v>
      </c>
      <c r="Z250">
        <v>1</v>
      </c>
      <c r="AA250">
        <v>0.94691380000000003</v>
      </c>
      <c r="AB250">
        <v>3.9696999999999996E-3</v>
      </c>
      <c r="AC250">
        <v>2.7977302000000002</v>
      </c>
      <c r="AD250">
        <v>1.872322</v>
      </c>
      <c r="AE250">
        <v>0.22835250000000001</v>
      </c>
      <c r="AF250">
        <v>0.494257</v>
      </c>
      <c r="AG250">
        <v>6.21332E-2</v>
      </c>
      <c r="AH250">
        <v>16.184457699999999</v>
      </c>
      <c r="AI250">
        <v>1.2183189000000001</v>
      </c>
      <c r="AJ250">
        <v>211.30349319999999</v>
      </c>
      <c r="AK250">
        <v>1.6643482999999999</v>
      </c>
      <c r="AL250">
        <v>210.17300539999999</v>
      </c>
      <c r="AM250">
        <v>3.6180000000000001E-4</v>
      </c>
      <c r="AN250">
        <v>12.3297477</v>
      </c>
      <c r="AO250">
        <v>1.1266841999999999</v>
      </c>
      <c r="AP250">
        <v>36.190018899999998</v>
      </c>
      <c r="AQ250">
        <v>0.79838290000000001</v>
      </c>
      <c r="AR250">
        <v>327.81897099999998</v>
      </c>
      <c r="AS250">
        <v>1.7119369</v>
      </c>
      <c r="AT250">
        <v>45.7495282</v>
      </c>
      <c r="AU250">
        <v>1.1850377000000001</v>
      </c>
      <c r="AV250" s="40">
        <f>(5.2/nov_2021_out_good[[#This Row],[a]]+2*COS(nov_2021_out_good[[#This Row],[incl]]*3.1415/180)*((nov_2021_out_good[[#This Row],[a]]/5.2*(1-nov_2021_out_good[[#This Row],[e]]^2)^0.5)))</f>
        <v>3.3785071775281059</v>
      </c>
      <c r="AW250" s="33"/>
      <c r="AX250" s="33"/>
      <c r="AY250" s="33"/>
      <c r="AZ250" s="33"/>
      <c r="BA250" s="33"/>
    </row>
    <row r="251" spans="1:53">
      <c r="A251" s="19">
        <v>41162.044120370374</v>
      </c>
      <c r="B251" t="s">
        <v>123</v>
      </c>
      <c r="C251" t="s">
        <v>124</v>
      </c>
      <c r="D251">
        <v>23.8</v>
      </c>
      <c r="E251">
        <v>16.899999999999999</v>
      </c>
      <c r="F251">
        <v>-10.199999999999999</v>
      </c>
      <c r="G251">
        <v>-5.2</v>
      </c>
      <c r="H251">
        <v>12.4</v>
      </c>
      <c r="I251" s="37">
        <v>23000000000</v>
      </c>
      <c r="J251">
        <v>8.2000000000000003E-2</v>
      </c>
      <c r="L251" s="9">
        <f>nov_2021_out_good[[#This Row],[Calculated Total Impact Energy(kt)]]*4180000000000*2/(nov_2021_out_good[[#This Row],[Vel(km/s)]]*1000)^2</f>
        <v>2400.1960715661216</v>
      </c>
      <c r="M251" s="9">
        <f>2*(nov_2021_out_good[[#This Row],[Mass (kg)]]/4/1500)^0.3333</f>
        <v>1.4736977345059277</v>
      </c>
      <c r="N251" t="s">
        <v>490</v>
      </c>
      <c r="O251" t="s">
        <v>491</v>
      </c>
      <c r="P251">
        <v>-69.8</v>
      </c>
      <c r="Q251">
        <v>-111.7</v>
      </c>
      <c r="R251">
        <v>16.877203560000002</v>
      </c>
      <c r="S251">
        <v>59.101562039999997</v>
      </c>
      <c r="T251">
        <v>148.55724470000001</v>
      </c>
      <c r="U251">
        <v>12.355465199999999</v>
      </c>
      <c r="V251">
        <v>-7.5544690919999997</v>
      </c>
      <c r="W251">
        <v>8.6667454320000008</v>
      </c>
      <c r="Z251">
        <v>1</v>
      </c>
      <c r="AA251">
        <v>0.6705082</v>
      </c>
      <c r="AB251">
        <v>1.7575199999999999E-2</v>
      </c>
      <c r="AC251">
        <v>1.1959264999999999</v>
      </c>
      <c r="AD251">
        <v>0.93321739999999997</v>
      </c>
      <c r="AE251">
        <v>2.6168899999999998E-2</v>
      </c>
      <c r="AF251">
        <v>0.28150900000000001</v>
      </c>
      <c r="AG251">
        <v>1.32173E-2</v>
      </c>
      <c r="AH251">
        <v>20.207068599999999</v>
      </c>
      <c r="AI251">
        <v>2.0349696000000002</v>
      </c>
      <c r="AJ251">
        <v>121.4010715</v>
      </c>
      <c r="AK251">
        <v>5.7048880999999998</v>
      </c>
      <c r="AL251">
        <v>347.5578759</v>
      </c>
      <c r="AM251">
        <v>6.1600000000000007E-5</v>
      </c>
      <c r="AN251">
        <v>12.5511201</v>
      </c>
      <c r="AO251">
        <v>1.1298914</v>
      </c>
      <c r="AP251">
        <v>28.484945</v>
      </c>
      <c r="AQ251">
        <v>0.46790789999999999</v>
      </c>
      <c r="AR251">
        <v>36.0397009</v>
      </c>
      <c r="AS251">
        <v>1.4460914</v>
      </c>
      <c r="AT251">
        <v>-38.534290800000001</v>
      </c>
      <c r="AU251">
        <v>1.7078868</v>
      </c>
      <c r="AV251" s="40">
        <f>(5.2/nov_2021_out_good[[#This Row],[a]]+2*COS(nov_2021_out_good[[#This Row],[incl]]*3.1415/180)*((nov_2021_out_good[[#This Row],[a]]/5.2*(1-nov_2021_out_good[[#This Row],[e]]^2)^0.5)))</f>
        <v>5.895337541037339</v>
      </c>
      <c r="AW251" s="33"/>
      <c r="AX251" s="33"/>
      <c r="AY251" s="33"/>
      <c r="AZ251" s="33"/>
      <c r="BA251" s="33"/>
    </row>
    <row r="252" spans="1:53">
      <c r="A252" s="19">
        <v>42255.574097222219</v>
      </c>
      <c r="B252" t="s">
        <v>185</v>
      </c>
      <c r="C252" t="s">
        <v>436</v>
      </c>
      <c r="D252">
        <v>44.4</v>
      </c>
      <c r="E252">
        <v>16.100000000000001</v>
      </c>
      <c r="F252">
        <v>-11.5</v>
      </c>
      <c r="G252">
        <v>-11.3</v>
      </c>
      <c r="H252">
        <v>-0.9</v>
      </c>
      <c r="I252" s="37">
        <v>20000000000</v>
      </c>
      <c r="J252">
        <v>7.2999999999999995E-2</v>
      </c>
      <c r="L252" s="9">
        <f>nov_2021_out_good[[#This Row],[Calculated Total Impact Energy(kt)]]*4180000000000*2/(nov_2021_out_good[[#This Row],[Vel(km/s)]]*1000)^2</f>
        <v>2354.3844759075646</v>
      </c>
      <c r="M252" s="9">
        <f>2*(nov_2021_out_good[[#This Row],[Mass (kg)]]/4/1500)^0.3333</f>
        <v>1.4642624201956234</v>
      </c>
      <c r="N252" t="s">
        <v>492</v>
      </c>
      <c r="O252" t="s">
        <v>493</v>
      </c>
      <c r="P252">
        <v>6.3</v>
      </c>
      <c r="Q252">
        <v>29.9</v>
      </c>
      <c r="R252">
        <v>16.14775526</v>
      </c>
      <c r="S252">
        <v>14.87295716</v>
      </c>
      <c r="T252">
        <v>101.37594110000001</v>
      </c>
      <c r="U252">
        <v>0.81753445000000002</v>
      </c>
      <c r="V252">
        <v>-4.0633242559999996</v>
      </c>
      <c r="W252">
        <v>15.60676243</v>
      </c>
      <c r="Z252">
        <v>1</v>
      </c>
      <c r="AA252">
        <v>1.0005762</v>
      </c>
      <c r="AB252">
        <v>1.4445E-3</v>
      </c>
      <c r="AC252">
        <v>9.8687018999999996</v>
      </c>
      <c r="AD252">
        <v>5.4346389999999998</v>
      </c>
      <c r="AE252">
        <v>2.741263</v>
      </c>
      <c r="AF252">
        <v>0.81588910000000003</v>
      </c>
      <c r="AG252">
        <v>9.3037499999999995E-2</v>
      </c>
      <c r="AH252">
        <v>6.3709274000000002</v>
      </c>
      <c r="AI252">
        <v>0.56551099999999999</v>
      </c>
      <c r="AJ252">
        <v>169.948465</v>
      </c>
      <c r="AK252">
        <v>0.87318609999999997</v>
      </c>
      <c r="AL252">
        <v>165.3867438</v>
      </c>
      <c r="AM252">
        <v>2.6659999999999998E-4</v>
      </c>
      <c r="AN252">
        <v>11.5359599</v>
      </c>
      <c r="AO252">
        <v>1.1225357</v>
      </c>
      <c r="AP252">
        <v>39.9721981</v>
      </c>
      <c r="AQ252">
        <v>1.0298912</v>
      </c>
      <c r="AR252">
        <v>238.6534671</v>
      </c>
      <c r="AS252">
        <v>1.2176594000000001</v>
      </c>
      <c r="AT252">
        <v>2.7414643999999999</v>
      </c>
      <c r="AU252">
        <v>1.1713205</v>
      </c>
      <c r="AV252" s="40">
        <f>(5.2/nov_2021_out_good[[#This Row],[a]]+2*COS(nov_2021_out_good[[#This Row],[incl]]*3.1415/180)*((nov_2021_out_good[[#This Row],[a]]/5.2*(1-nov_2021_out_good[[#This Row],[e]]^2)^0.5)))</f>
        <v>2.1579595517331778</v>
      </c>
      <c r="AW252" s="33"/>
      <c r="AX252" s="33"/>
      <c r="AY252" s="33"/>
      <c r="AZ252" s="33"/>
      <c r="BA252" s="33"/>
    </row>
    <row r="253" spans="1:53">
      <c r="A253" s="19">
        <v>43543.087951388887</v>
      </c>
      <c r="B253" t="s">
        <v>869</v>
      </c>
      <c r="C253" t="s">
        <v>870</v>
      </c>
      <c r="D253">
        <v>28.7</v>
      </c>
      <c r="E253">
        <v>16.2</v>
      </c>
      <c r="F253">
        <v>10.199999999999999</v>
      </c>
      <c r="G253">
        <v>0.4</v>
      </c>
      <c r="H253">
        <v>12.6</v>
      </c>
      <c r="I253" s="37">
        <v>20000000000</v>
      </c>
      <c r="J253">
        <v>7.2999999999999995E-2</v>
      </c>
      <c r="L253" s="9">
        <f>nov_2021_out_good[[#This Row],[Calculated Total Impact Energy(kt)]]*4180000000000*2/(nov_2021_out_good[[#This Row],[Vel(km/s)]]*1000)^2</f>
        <v>2325.4077122389881</v>
      </c>
      <c r="M253" s="9">
        <f>2*(nov_2021_out_good[[#This Row],[Mass (kg)]]/4/1500)^0.3333</f>
        <v>1.4582310344513647</v>
      </c>
      <c r="N253" t="s">
        <v>490</v>
      </c>
      <c r="O253" t="s">
        <v>493</v>
      </c>
      <c r="P253">
        <v>-24</v>
      </c>
      <c r="Q253">
        <v>140.30000000000001</v>
      </c>
      <c r="R253">
        <v>16.216041440000001</v>
      </c>
      <c r="S253">
        <v>41.947232249999999</v>
      </c>
      <c r="T253">
        <v>140.9888181</v>
      </c>
      <c r="U253">
        <v>8.4225783570000008</v>
      </c>
      <c r="V253">
        <v>-6.8231915609999998</v>
      </c>
      <c r="W253">
        <v>12.060855310000001</v>
      </c>
      <c r="Z253">
        <v>1</v>
      </c>
      <c r="AA253">
        <v>0.91173890000000002</v>
      </c>
      <c r="AB253">
        <v>1.14666E-2</v>
      </c>
      <c r="AC253">
        <v>1.5119099</v>
      </c>
      <c r="AD253">
        <v>1.2118244</v>
      </c>
      <c r="AE253">
        <v>4.4813499999999999E-2</v>
      </c>
      <c r="AF253">
        <v>0.2476312</v>
      </c>
      <c r="AG253">
        <v>3.2847800000000003E-2</v>
      </c>
      <c r="AH253">
        <v>18.820682999999999</v>
      </c>
      <c r="AI253">
        <v>1.628042</v>
      </c>
      <c r="AJ253">
        <v>305.2157575</v>
      </c>
      <c r="AK253">
        <v>3.1980985999999998</v>
      </c>
      <c r="AL253">
        <v>177.92453330000001</v>
      </c>
      <c r="AM253">
        <v>3.7499999999999997E-5</v>
      </c>
      <c r="AN253">
        <v>11.525706</v>
      </c>
      <c r="AO253">
        <v>1.1285229999999999</v>
      </c>
      <c r="AP253">
        <v>32.410431699999997</v>
      </c>
      <c r="AQ253">
        <v>0.41763889999999998</v>
      </c>
      <c r="AR253">
        <v>39.016906400000003</v>
      </c>
      <c r="AS253">
        <v>2.6377199</v>
      </c>
      <c r="AT253">
        <v>-54.6425774</v>
      </c>
      <c r="AU253">
        <v>1.1923252</v>
      </c>
      <c r="AV253" s="40">
        <f>(5.2/nov_2021_out_good[[#This Row],[a]]+2*COS(nov_2021_out_good[[#This Row],[incl]]*3.1415/180)*((nov_2021_out_good[[#This Row],[a]]/5.2*(1-nov_2021_out_good[[#This Row],[e]]^2)^0.5)))</f>
        <v>4.7184777754046197</v>
      </c>
      <c r="AW253" s="33"/>
      <c r="AX253" s="33"/>
      <c r="AY253" s="33"/>
      <c r="AZ253" s="33"/>
      <c r="BA253" s="33"/>
    </row>
    <row r="254" spans="1:53">
      <c r="A254" s="19">
        <v>41148.290081018517</v>
      </c>
      <c r="B254" t="s">
        <v>125</v>
      </c>
      <c r="C254" t="s">
        <v>126</v>
      </c>
      <c r="D254">
        <v>38.700000000000003</v>
      </c>
      <c r="E254">
        <v>28.9</v>
      </c>
      <c r="F254">
        <v>-8</v>
      </c>
      <c r="G254">
        <v>-23.7</v>
      </c>
      <c r="H254">
        <v>-14.5</v>
      </c>
      <c r="I254" s="37">
        <v>68000000000</v>
      </c>
      <c r="J254">
        <v>0.22</v>
      </c>
      <c r="L254" s="9">
        <f>nov_2021_out_good[[#This Row],[Calculated Total Impact Energy(kt)]]*4180000000000*2/(nov_2021_out_good[[#This Row],[Vel(km/s)]]*1000)^2</f>
        <v>2202.0809137821625</v>
      </c>
      <c r="M254" s="9">
        <f>2*(nov_2021_out_good[[#This Row],[Mass (kg)]]/4/1500)^0.3333</f>
        <v>1.4319851481927035</v>
      </c>
      <c r="N254" t="s">
        <v>490</v>
      </c>
      <c r="O254" t="s">
        <v>493</v>
      </c>
      <c r="P254">
        <v>-18.3</v>
      </c>
      <c r="Q254">
        <v>64.2</v>
      </c>
      <c r="R254">
        <v>28.912627000000001</v>
      </c>
      <c r="S254">
        <v>48.88727523</v>
      </c>
      <c r="T254">
        <v>8.2146201629999993</v>
      </c>
      <c r="U254">
        <v>-21.55977494</v>
      </c>
      <c r="V254">
        <v>-3.1124268850000001</v>
      </c>
      <c r="W254">
        <v>19.011283580000001</v>
      </c>
      <c r="Z254">
        <v>1</v>
      </c>
      <c r="AA254">
        <v>0.42390169999999999</v>
      </c>
      <c r="AB254">
        <v>2.11912E-2</v>
      </c>
      <c r="AC254">
        <v>2.9239486000000001</v>
      </c>
      <c r="AD254">
        <v>1.6739252</v>
      </c>
      <c r="AE254">
        <v>0.21903249999999999</v>
      </c>
      <c r="AF254">
        <v>0.74676180000000003</v>
      </c>
      <c r="AG254">
        <v>3.9664900000000003E-2</v>
      </c>
      <c r="AH254">
        <v>20.011983499999999</v>
      </c>
      <c r="AI254">
        <v>1.5163157</v>
      </c>
      <c r="AJ254">
        <v>69.042850900000005</v>
      </c>
      <c r="AK254">
        <v>2.4138503</v>
      </c>
      <c r="AL254">
        <v>154.24028939999999</v>
      </c>
      <c r="AM254">
        <v>1.2980000000000001E-4</v>
      </c>
      <c r="AN254">
        <v>26.629620200000002</v>
      </c>
      <c r="AO254">
        <v>1.5672093</v>
      </c>
      <c r="AP254">
        <v>35.017800399999999</v>
      </c>
      <c r="AQ254">
        <v>0.9901546</v>
      </c>
      <c r="AR254">
        <v>150.79062740000001</v>
      </c>
      <c r="AS254">
        <v>1.2242987999999999</v>
      </c>
      <c r="AT254">
        <v>32.286874900000001</v>
      </c>
      <c r="AU254">
        <v>1.0737178999999999</v>
      </c>
      <c r="AV254" s="40">
        <f>(5.2/nov_2021_out_good[[#This Row],[a]]+2*COS(nov_2021_out_good[[#This Row],[incl]]*3.1415/180)*((nov_2021_out_good[[#This Row],[a]]/5.2*(1-nov_2021_out_good[[#This Row],[e]]^2)^0.5)))</f>
        <v>3.5088158694033615</v>
      </c>
      <c r="AW254" s="33"/>
      <c r="AX254" s="33"/>
      <c r="AY254" s="33"/>
      <c r="AZ254" s="33"/>
      <c r="BA254" s="33"/>
    </row>
    <row r="255" spans="1:53">
      <c r="A255" s="19">
        <v>42204.296134259261</v>
      </c>
      <c r="B255" t="s">
        <v>393</v>
      </c>
      <c r="C255" t="s">
        <v>394</v>
      </c>
      <c r="D255">
        <v>22</v>
      </c>
      <c r="E255">
        <v>17.8</v>
      </c>
      <c r="F255">
        <v>9.4</v>
      </c>
      <c r="G255">
        <v>13</v>
      </c>
      <c r="H255">
        <v>7.8</v>
      </c>
      <c r="I255" s="37">
        <v>23000000000</v>
      </c>
      <c r="J255">
        <v>8.2000000000000003E-2</v>
      </c>
      <c r="L255" s="9">
        <f>nov_2021_out_good[[#This Row],[Calculated Total Impact Energy(kt)]]*4180000000000*2/(nov_2021_out_good[[#This Row],[Vel(km/s)]]*1000)^2</f>
        <v>2163.6157050877414</v>
      </c>
      <c r="M255" s="9">
        <f>2*(nov_2021_out_good[[#This Row],[Mass (kg)]]/4/1500)^0.3333</f>
        <v>1.4235991487471555</v>
      </c>
      <c r="N255" t="s">
        <v>492</v>
      </c>
      <c r="O255" t="s">
        <v>491</v>
      </c>
      <c r="P255">
        <v>20.6</v>
      </c>
      <c r="Q255">
        <v>-87.6</v>
      </c>
      <c r="R255">
        <v>17.838161339999999</v>
      </c>
      <c r="S255">
        <v>59.530855170000002</v>
      </c>
      <c r="T255">
        <v>220.2604561</v>
      </c>
      <c r="U255">
        <v>11.732697849999999</v>
      </c>
      <c r="V255">
        <v>9.9361381019999993</v>
      </c>
      <c r="W255">
        <v>9.0452728380000007</v>
      </c>
      <c r="Z255">
        <v>1</v>
      </c>
      <c r="AA255">
        <v>0.87420779999999998</v>
      </c>
      <c r="AB255">
        <v>1.3391500000000001E-2</v>
      </c>
      <c r="AC255">
        <v>4.7878236000000003</v>
      </c>
      <c r="AD255">
        <v>2.8310157</v>
      </c>
      <c r="AE255">
        <v>0.49782939999999998</v>
      </c>
      <c r="AF255">
        <v>0.69120349999999997</v>
      </c>
      <c r="AG255">
        <v>5.7970500000000001E-2</v>
      </c>
      <c r="AH255">
        <v>3.049299</v>
      </c>
      <c r="AI255">
        <v>0.43729220000000002</v>
      </c>
      <c r="AJ255">
        <v>48.886867199999998</v>
      </c>
      <c r="AK255">
        <v>1.6342858</v>
      </c>
      <c r="AL255">
        <v>296.07879830000002</v>
      </c>
      <c r="AM255">
        <v>4.6617000000000004E-3</v>
      </c>
      <c r="AN255">
        <v>14.2285594</v>
      </c>
      <c r="AO255">
        <v>1.1336697</v>
      </c>
      <c r="AP255">
        <v>37.848272299999998</v>
      </c>
      <c r="AQ255">
        <v>0.72795480000000001</v>
      </c>
      <c r="AR255">
        <v>269.65858220000001</v>
      </c>
      <c r="AS255">
        <v>1.5296285000000001</v>
      </c>
      <c r="AT255">
        <v>-31.095839399999999</v>
      </c>
      <c r="AU255">
        <v>1.2891912999999999</v>
      </c>
      <c r="AV255" s="40">
        <f>(5.2/nov_2021_out_good[[#This Row],[a]]+2*COS(nov_2021_out_good[[#This Row],[incl]]*3.1415/180)*((nov_2021_out_good[[#This Row],[a]]/5.2*(1-nov_2021_out_good[[#This Row],[e]]^2)^0.5)))</f>
        <v>2.6225526690737322</v>
      </c>
      <c r="AW255" s="33"/>
      <c r="AX255" s="33"/>
      <c r="AY255" s="33"/>
      <c r="AZ255" s="33"/>
      <c r="BA255" s="33"/>
    </row>
    <row r="256" spans="1:53">
      <c r="A256" s="19">
        <v>44655.021284722221</v>
      </c>
      <c r="B256" t="s">
        <v>175</v>
      </c>
      <c r="C256" t="s">
        <v>1687</v>
      </c>
      <c r="D256">
        <v>31.5</v>
      </c>
      <c r="E256">
        <v>19.7</v>
      </c>
      <c r="F256">
        <v>-17.600000000000001</v>
      </c>
      <c r="G256">
        <v>5.3</v>
      </c>
      <c r="H256">
        <v>-7.2</v>
      </c>
      <c r="I256" s="37">
        <v>27000000000</v>
      </c>
      <c r="J256">
        <v>9.5000000000000001E-2</v>
      </c>
      <c r="L256" s="9">
        <f>nov_2021_out_good[[#This Row],[Calculated Total Impact Energy(kt)]]*4180000000000*2/(nov_2021_out_good[[#This Row],[Vel(km/s)]]*1000)^2</f>
        <v>2046.4325285371949</v>
      </c>
      <c r="M256" s="9">
        <f>2*(nov_2021_out_good[[#This Row],[Mass (kg)]]/4/1500)^0.3333</f>
        <v>1.3974221649867926</v>
      </c>
      <c r="N256" t="s">
        <v>490</v>
      </c>
      <c r="O256" t="s">
        <v>491</v>
      </c>
      <c r="P256">
        <v>-3.2</v>
      </c>
      <c r="Q256">
        <v>-64.3</v>
      </c>
      <c r="R256">
        <v>19.740567370000001</v>
      </c>
      <c r="S256">
        <v>52.611316340000002</v>
      </c>
      <c r="T256">
        <v>59.834801900000002</v>
      </c>
      <c r="U256">
        <v>-7.8814127699999998</v>
      </c>
      <c r="V256">
        <v>-13.560562429999999</v>
      </c>
      <c r="W256">
        <v>11.986846099999999</v>
      </c>
      <c r="Z256">
        <v>1</v>
      </c>
      <c r="AA256">
        <v>0.83268600000000004</v>
      </c>
      <c r="AB256">
        <v>1.0335199999999999E-2</v>
      </c>
      <c r="AC256">
        <v>3.6938205000000002</v>
      </c>
      <c r="AD256">
        <v>2.2632531999999999</v>
      </c>
      <c r="AE256">
        <v>0.39064100000000002</v>
      </c>
      <c r="AF256">
        <v>0.63208450000000005</v>
      </c>
      <c r="AG256">
        <v>6.5963999999999995E-2</v>
      </c>
      <c r="AH256">
        <v>11.0846046</v>
      </c>
      <c r="AI256">
        <v>0.67129220000000001</v>
      </c>
      <c r="AJ256">
        <v>235.37961440000001</v>
      </c>
      <c r="AK256">
        <v>1.7669859000000001</v>
      </c>
      <c r="AL256">
        <v>13.9299762</v>
      </c>
      <c r="AM256">
        <v>3.0449999999999997E-4</v>
      </c>
      <c r="AN256">
        <v>15.9030363</v>
      </c>
      <c r="AO256">
        <v>1.2055537999999999</v>
      </c>
      <c r="AP256">
        <v>37.179996000000003</v>
      </c>
      <c r="AQ256">
        <v>0.90982320000000005</v>
      </c>
      <c r="AR256">
        <v>187.45468109999999</v>
      </c>
      <c r="AS256">
        <v>1.4319735</v>
      </c>
      <c r="AT256">
        <v>23.969825799999999</v>
      </c>
      <c r="AU256">
        <v>1.1229880000000001</v>
      </c>
      <c r="AV256" s="40">
        <f>(5.2/nov_2021_out_good[[#This Row],[a]]+2*COS(nov_2021_out_good[[#This Row],[incl]]*3.1415/180)*((nov_2021_out_good[[#This Row],[a]]/5.2*(1-nov_2021_out_good[[#This Row],[e]]^2)^0.5)))</f>
        <v>2.9595305401743284</v>
      </c>
      <c r="AW256" s="40"/>
      <c r="AX256" s="40"/>
      <c r="AY256" s="40"/>
      <c r="AZ256" s="40"/>
      <c r="BA256" s="40"/>
    </row>
    <row r="257" spans="1:53">
      <c r="A257" s="19">
        <v>44163.690405092595</v>
      </c>
      <c r="B257" t="s">
        <v>232</v>
      </c>
      <c r="C257" t="s">
        <v>751</v>
      </c>
      <c r="D257">
        <v>28.1</v>
      </c>
      <c r="E257">
        <v>19.600000000000001</v>
      </c>
      <c r="F257">
        <v>1.8</v>
      </c>
      <c r="G257">
        <v>-16.5</v>
      </c>
      <c r="H257">
        <v>-10.4</v>
      </c>
      <c r="I257" s="37">
        <v>26000000000</v>
      </c>
      <c r="J257">
        <v>9.1999999999999998E-2</v>
      </c>
      <c r="L257" s="9">
        <f>nov_2021_out_good[[#This Row],[Calculated Total Impact Energy(kt)]]*4180000000000*2/(nov_2021_out_good[[#This Row],[Vel(km/s)]]*1000)^2</f>
        <v>2002.082465639317</v>
      </c>
      <c r="M257" s="9">
        <f>2*(nov_2021_out_good[[#This Row],[Mass (kg)]]/4/1500)^0.3333</f>
        <v>1.3872544348662095</v>
      </c>
      <c r="N257" t="s">
        <v>492</v>
      </c>
      <c r="O257" t="s">
        <v>493</v>
      </c>
      <c r="P257">
        <v>33.299999999999997</v>
      </c>
      <c r="Q257">
        <v>135.1</v>
      </c>
      <c r="R257">
        <v>19.586985479999999</v>
      </c>
      <c r="S257">
        <v>32.551388709999998</v>
      </c>
      <c r="T257">
        <v>278.72123699999997</v>
      </c>
      <c r="U257">
        <v>-1.5979826559999999</v>
      </c>
      <c r="V257">
        <v>10.417038489999999</v>
      </c>
      <c r="W257">
        <v>16.510050289999999</v>
      </c>
      <c r="Z257">
        <v>1</v>
      </c>
      <c r="AA257">
        <v>0.76084470000000004</v>
      </c>
      <c r="AB257">
        <v>1.6160399999999998E-2</v>
      </c>
      <c r="AC257">
        <v>3.7323534999999999</v>
      </c>
      <c r="AD257">
        <v>2.2465991000000001</v>
      </c>
      <c r="AE257">
        <v>0.29577680000000001</v>
      </c>
      <c r="AF257">
        <v>0.66133489999999995</v>
      </c>
      <c r="AG257">
        <v>4.94811E-2</v>
      </c>
      <c r="AH257">
        <v>5.9957013000000003</v>
      </c>
      <c r="AI257">
        <v>0.64755099999999999</v>
      </c>
      <c r="AJ257">
        <v>244.8398923</v>
      </c>
      <c r="AK257">
        <v>1.8247011</v>
      </c>
      <c r="AL257">
        <v>246.60046120000001</v>
      </c>
      <c r="AM257">
        <v>2.6340999999999999E-3</v>
      </c>
      <c r="AN257">
        <v>16.351594500000001</v>
      </c>
      <c r="AO257">
        <v>1.185759</v>
      </c>
      <c r="AP257">
        <v>37.467412299999999</v>
      </c>
      <c r="AQ257">
        <v>0.69376839999999995</v>
      </c>
      <c r="AR257">
        <v>47.669858099999999</v>
      </c>
      <c r="AS257">
        <v>1.3426419999999999</v>
      </c>
      <c r="AT257">
        <v>30.774937399999999</v>
      </c>
      <c r="AU257">
        <v>1.0791980000000001</v>
      </c>
      <c r="AV257" s="40">
        <f>(5.2/nov_2021_out_good[[#This Row],[a]]+2*COS(nov_2021_out_good[[#This Row],[incl]]*3.1415/180)*((nov_2021_out_good[[#This Row],[a]]/5.2*(1-nov_2021_out_good[[#This Row],[e]]^2)^0.5)))</f>
        <v>2.9592002606877674</v>
      </c>
      <c r="AW257" s="33"/>
      <c r="AX257" s="33"/>
      <c r="AY257" s="33"/>
      <c r="AZ257" s="33"/>
      <c r="BA257" s="33"/>
    </row>
    <row r="258" spans="1:53">
      <c r="A258" s="19">
        <v>44260.57640046296</v>
      </c>
      <c r="B258" t="s">
        <v>732</v>
      </c>
      <c r="C258" t="s">
        <v>733</v>
      </c>
      <c r="D258">
        <v>32.5</v>
      </c>
      <c r="E258">
        <v>23.3</v>
      </c>
      <c r="F258">
        <v>10.1</v>
      </c>
      <c r="G258">
        <v>-8.4</v>
      </c>
      <c r="H258">
        <v>19.2</v>
      </c>
      <c r="I258" s="37">
        <v>39000000000</v>
      </c>
      <c r="J258">
        <v>0.13</v>
      </c>
      <c r="L258" s="9">
        <f>nov_2021_out_good[[#This Row],[Calculated Total Impact Energy(kt)]]*4180000000000*2/(nov_2021_out_good[[#This Row],[Vel(km/s)]]*1000)^2</f>
        <v>2001.8788336495422</v>
      </c>
      <c r="M258" s="9">
        <f>2*(nov_2021_out_good[[#This Row],[Mass (kg)]]/4/1500)^0.3333</f>
        <v>1.3872074053832906</v>
      </c>
      <c r="N258" t="s">
        <v>490</v>
      </c>
      <c r="O258" t="s">
        <v>493</v>
      </c>
      <c r="P258">
        <v>-81.099999999999994</v>
      </c>
      <c r="Q258">
        <v>141.1</v>
      </c>
      <c r="R258">
        <v>23.263920559999999</v>
      </c>
      <c r="S258">
        <v>25.481112039999999</v>
      </c>
      <c r="T258">
        <v>358.88466140000003</v>
      </c>
      <c r="U258">
        <v>-10.006557150000001</v>
      </c>
      <c r="V258">
        <v>0.194815564</v>
      </c>
      <c r="W258">
        <v>21.000972860000001</v>
      </c>
      <c r="Z258">
        <v>1</v>
      </c>
      <c r="AA258">
        <v>0.81484920000000005</v>
      </c>
      <c r="AB258">
        <v>1.46392E-2</v>
      </c>
      <c r="AC258">
        <v>1.6824015999999999</v>
      </c>
      <c r="AD258">
        <v>1.2486254000000001</v>
      </c>
      <c r="AE258">
        <v>7.5869199999999998E-2</v>
      </c>
      <c r="AF258">
        <v>0.34740300000000002</v>
      </c>
      <c r="AG258">
        <v>3.56234E-2</v>
      </c>
      <c r="AH258">
        <v>33.699685899999999</v>
      </c>
      <c r="AI258">
        <v>2.0770537999999998</v>
      </c>
      <c r="AJ258">
        <v>72.079637700000006</v>
      </c>
      <c r="AK258">
        <v>5.1274487999999998</v>
      </c>
      <c r="AL258">
        <v>164.92042140000001</v>
      </c>
      <c r="AM258">
        <v>5.6900000000000001E-5</v>
      </c>
      <c r="AN258">
        <v>20.407637099999999</v>
      </c>
      <c r="AO258">
        <v>1.3260449999999999</v>
      </c>
      <c r="AP258">
        <v>32.836711600000001</v>
      </c>
      <c r="AQ258">
        <v>0.65735149999999998</v>
      </c>
      <c r="AR258">
        <v>150.7376304</v>
      </c>
      <c r="AS258">
        <v>1.7986024</v>
      </c>
      <c r="AT258">
        <v>-53.823271900000002</v>
      </c>
      <c r="AU258">
        <v>1.0859591</v>
      </c>
      <c r="AV258" s="40">
        <f>(5.2/nov_2021_out_good[[#This Row],[a]]+2*COS(nov_2021_out_good[[#This Row],[incl]]*3.1415/180)*((nov_2021_out_good[[#This Row],[a]]/5.2*(1-nov_2021_out_good[[#This Row],[e]]^2)^0.5)))</f>
        <v>4.5392386437484067</v>
      </c>
      <c r="AW258" s="33"/>
      <c r="AX258" s="33"/>
      <c r="AY258" s="33"/>
      <c r="AZ258" s="33"/>
      <c r="BA258" s="33"/>
    </row>
    <row r="259" spans="1:53">
      <c r="A259" s="19">
        <v>44750.067094907405</v>
      </c>
      <c r="B259" t="s">
        <v>597</v>
      </c>
      <c r="C259" t="s">
        <v>1655</v>
      </c>
      <c r="D259">
        <v>22</v>
      </c>
      <c r="E259">
        <v>20.2</v>
      </c>
      <c r="F259">
        <v>17.899999999999999</v>
      </c>
      <c r="G259">
        <v>-4.0999999999999996</v>
      </c>
      <c r="H259">
        <v>-8.3000000000000007</v>
      </c>
      <c r="I259" s="37">
        <v>27000000000</v>
      </c>
      <c r="J259">
        <v>9.5000000000000001E-2</v>
      </c>
      <c r="L259" s="9">
        <f>nov_2021_out_good[[#This Row],[Calculated Total Impact Energy(kt)]]*4180000000000*2/(nov_2021_out_good[[#This Row],[Vel(km/s)]]*1000)^2</f>
        <v>1946.3778060974414</v>
      </c>
      <c r="M259" s="9">
        <f>2*(nov_2021_out_good[[#This Row],[Mass (kg)]]/4/1500)^0.3333</f>
        <v>1.3742684966108585</v>
      </c>
      <c r="N259" t="s">
        <v>492</v>
      </c>
      <c r="O259" t="s">
        <v>493</v>
      </c>
      <c r="P259">
        <v>21.3</v>
      </c>
      <c r="Q259">
        <v>130.1</v>
      </c>
      <c r="R259">
        <v>20.1521711</v>
      </c>
      <c r="S259">
        <v>34.140819749999999</v>
      </c>
      <c r="T259">
        <v>77.719552379999996</v>
      </c>
      <c r="U259">
        <v>-2.4055980159999999</v>
      </c>
      <c r="V259">
        <v>-11.0511862</v>
      </c>
      <c r="W259">
        <v>16.679160110000002</v>
      </c>
      <c r="Z259">
        <v>1</v>
      </c>
      <c r="AA259">
        <v>0.74942850000000005</v>
      </c>
      <c r="AB259">
        <v>1.8946299999999999E-2</v>
      </c>
      <c r="AC259">
        <v>3.3316697999999998</v>
      </c>
      <c r="AD259">
        <v>2.0405492000000001</v>
      </c>
      <c r="AE259">
        <v>0.2369146</v>
      </c>
      <c r="AF259">
        <v>0.63273190000000001</v>
      </c>
      <c r="AG259">
        <v>4.8918200000000002E-2</v>
      </c>
      <c r="AH259">
        <v>1.9337808999999999</v>
      </c>
      <c r="AI259">
        <v>0.56786000000000003</v>
      </c>
      <c r="AJ259">
        <v>108.68261990000001</v>
      </c>
      <c r="AK259">
        <v>2.0025423999999998</v>
      </c>
      <c r="AL259">
        <v>105.6880993</v>
      </c>
      <c r="AM259">
        <v>2.3932599999999998E-2</v>
      </c>
      <c r="AN259">
        <v>16.495378899999999</v>
      </c>
      <c r="AO259">
        <v>1.2166809999999999</v>
      </c>
      <c r="AP259">
        <v>36.199226699999997</v>
      </c>
      <c r="AQ259">
        <v>0.69719430000000004</v>
      </c>
      <c r="AR259">
        <v>119.2700589</v>
      </c>
      <c r="AS259">
        <v>1.3035677999999999</v>
      </c>
      <c r="AT259">
        <v>24.587137299999998</v>
      </c>
      <c r="AU259">
        <v>1.0979163999999999</v>
      </c>
      <c r="AV259" s="40">
        <f>(5.2/nov_2021_out_good[[#This Row],[a]]+2*COS(nov_2021_out_good[[#This Row],[incl]]*3.1415/180)*((nov_2021_out_good[[#This Row],[a]]/5.2*(1-nov_2021_out_good[[#This Row],[e]]^2)^0.5)))</f>
        <v>3.1557343804061482</v>
      </c>
      <c r="AW259" s="40"/>
      <c r="AX259" s="40"/>
      <c r="AY259" s="40"/>
      <c r="AZ259" s="40"/>
      <c r="BA259" s="40"/>
    </row>
    <row r="260" spans="1:53">
      <c r="A260" s="19">
        <v>42249.840624999997</v>
      </c>
      <c r="B260" t="s">
        <v>434</v>
      </c>
      <c r="C260" t="s">
        <v>435</v>
      </c>
      <c r="D260">
        <v>39.799999999999997</v>
      </c>
      <c r="E260">
        <v>24.1</v>
      </c>
      <c r="F260">
        <v>10.3</v>
      </c>
      <c r="G260">
        <v>-12.2</v>
      </c>
      <c r="H260">
        <v>-18</v>
      </c>
      <c r="I260" s="37">
        <v>37000000000</v>
      </c>
      <c r="J260">
        <v>0.13</v>
      </c>
      <c r="L260" s="9">
        <f>nov_2021_out_good[[#This Row],[Calculated Total Impact Energy(kt)]]*4180000000000*2/(nov_2021_out_good[[#This Row],[Vel(km/s)]]*1000)^2</f>
        <v>1871.1799039272739</v>
      </c>
      <c r="M260" s="9">
        <f>2*(nov_2021_out_good[[#This Row],[Mass (kg)]]/4/1500)^0.3333</f>
        <v>1.3563391416098414</v>
      </c>
      <c r="N260" t="s">
        <v>492</v>
      </c>
      <c r="O260" t="s">
        <v>493</v>
      </c>
      <c r="P260">
        <v>39.1</v>
      </c>
      <c r="Q260">
        <v>40.200000000000003</v>
      </c>
      <c r="R260">
        <v>24.060964240000001</v>
      </c>
      <c r="S260">
        <v>61.832564990000002</v>
      </c>
      <c r="T260">
        <v>48.82748161</v>
      </c>
      <c r="U260">
        <v>-13.964114909999999</v>
      </c>
      <c r="V260">
        <v>-15.966525730000001</v>
      </c>
      <c r="W260">
        <v>11.357972999999999</v>
      </c>
      <c r="Z260">
        <v>1</v>
      </c>
      <c r="AA260">
        <v>0.126919</v>
      </c>
      <c r="AB260">
        <v>1.12408E-2</v>
      </c>
      <c r="AC260">
        <v>1.0099495999999999</v>
      </c>
      <c r="AD260">
        <v>0.56843429999999995</v>
      </c>
      <c r="AE260">
        <v>5.5423E-3</v>
      </c>
      <c r="AF260">
        <v>0.77672180000000002</v>
      </c>
      <c r="AG260">
        <v>1.7603299999999999E-2</v>
      </c>
      <c r="AH260">
        <v>40.957029599999998</v>
      </c>
      <c r="AI260">
        <v>5.3391760000000001</v>
      </c>
      <c r="AJ260">
        <v>358.60109879999999</v>
      </c>
      <c r="AK260">
        <v>0.4893729</v>
      </c>
      <c r="AL260">
        <v>159.82617830000001</v>
      </c>
      <c r="AM260">
        <v>1.137E-4</v>
      </c>
      <c r="AN260">
        <v>21.0493983</v>
      </c>
      <c r="AO260">
        <v>1.3614820999999999</v>
      </c>
      <c r="AP260">
        <v>14.069267</v>
      </c>
      <c r="AQ260">
        <v>0.54077120000000001</v>
      </c>
      <c r="AR260">
        <v>59.639278300000001</v>
      </c>
      <c r="AS260">
        <v>1.6957335</v>
      </c>
      <c r="AT260">
        <v>46.9731132</v>
      </c>
      <c r="AU260">
        <v>1.0925989</v>
      </c>
      <c r="AV260" s="40">
        <f>(5.2/nov_2021_out_good[[#This Row],[a]]+2*COS(nov_2021_out_good[[#This Row],[incl]]*3.1415/180)*((nov_2021_out_good[[#This Row],[a]]/5.2*(1-nov_2021_out_good[[#This Row],[e]]^2)^0.5)))</f>
        <v>9.2519294897868178</v>
      </c>
      <c r="AW260" s="33"/>
      <c r="AX260" s="33"/>
      <c r="AY260" s="33"/>
      <c r="AZ260" s="33"/>
      <c r="BA260" s="33"/>
    </row>
    <row r="261" spans="1:53">
      <c r="A261" s="19">
        <v>42006.568969907406</v>
      </c>
      <c r="B261" t="s">
        <v>26</v>
      </c>
      <c r="C261" t="s">
        <v>27</v>
      </c>
      <c r="D261">
        <v>38.1</v>
      </c>
      <c r="E261">
        <v>18.100000000000001</v>
      </c>
      <c r="F261">
        <v>4.5</v>
      </c>
      <c r="G261">
        <v>-14.4</v>
      </c>
      <c r="H261">
        <v>-10</v>
      </c>
      <c r="I261" s="37">
        <v>20000000000</v>
      </c>
      <c r="J261">
        <v>7.2999999999999995E-2</v>
      </c>
      <c r="L261" s="9">
        <f>nov_2021_out_good[[#This Row],[Calculated Total Impact Energy(kt)]]*4180000000000*2/(nov_2021_out_good[[#This Row],[Vel(km/s)]]*1000)^2</f>
        <v>1862.8247001007296</v>
      </c>
      <c r="M261" s="9">
        <f>2*(nov_2021_out_good[[#This Row],[Mass (kg)]]/4/1500)^0.3333</f>
        <v>1.3543175534955423</v>
      </c>
      <c r="N261" t="s">
        <v>490</v>
      </c>
      <c r="O261" t="s">
        <v>493</v>
      </c>
      <c r="P261">
        <v>-31.1</v>
      </c>
      <c r="Q261">
        <v>140</v>
      </c>
      <c r="R261">
        <v>18.100000000000001</v>
      </c>
      <c r="S261">
        <v>71.603761719999994</v>
      </c>
      <c r="T261">
        <v>331.71509329999998</v>
      </c>
      <c r="U261">
        <v>-15.12437016</v>
      </c>
      <c r="V261">
        <v>8.1384957359999994</v>
      </c>
      <c r="W261">
        <v>5.7121199660000004</v>
      </c>
      <c r="Z261">
        <v>1</v>
      </c>
      <c r="AA261">
        <v>0.9311121</v>
      </c>
      <c r="AB261">
        <v>5.5459000000000003E-3</v>
      </c>
      <c r="AC261">
        <v>17.8208181</v>
      </c>
      <c r="AD261">
        <v>9.3759651000000002</v>
      </c>
      <c r="AE261">
        <v>8.0513840999999999</v>
      </c>
      <c r="AF261">
        <v>0.90069160000000004</v>
      </c>
      <c r="AG261">
        <v>8.5733000000000004E-2</v>
      </c>
      <c r="AH261">
        <v>8.0245444999999993</v>
      </c>
      <c r="AI261">
        <v>0.40494619999999998</v>
      </c>
      <c r="AJ261">
        <v>207.38590160000001</v>
      </c>
      <c r="AK261">
        <v>1.0332916999999999</v>
      </c>
      <c r="AL261">
        <v>281.60924069999999</v>
      </c>
      <c r="AM261">
        <v>7.025E-4</v>
      </c>
      <c r="AN261">
        <v>14.4890249</v>
      </c>
      <c r="AO261">
        <v>1.1420418999999999</v>
      </c>
      <c r="AP261">
        <v>41.349826499999999</v>
      </c>
      <c r="AQ261">
        <v>0.98238939999999997</v>
      </c>
      <c r="AR261">
        <v>46.081746000000003</v>
      </c>
      <c r="AS261">
        <v>1.6770604</v>
      </c>
      <c r="AT261">
        <v>41.1676237</v>
      </c>
      <c r="AU261">
        <v>1.4930749000000001</v>
      </c>
      <c r="AV261" s="40">
        <f>(5.2/nov_2021_out_good[[#This Row],[a]]+2*COS(nov_2021_out_good[[#This Row],[incl]]*3.1415/180)*((nov_2021_out_good[[#This Row],[a]]/5.2*(1-nov_2021_out_good[[#This Row],[e]]^2)^0.5)))</f>
        <v>2.1059899544785328</v>
      </c>
      <c r="AW261" s="33"/>
      <c r="AX261" s="33"/>
      <c r="AY261" s="33"/>
      <c r="AZ261" s="33"/>
      <c r="BA261" s="33"/>
    </row>
    <row r="262" spans="1:53">
      <c r="A262" s="19">
        <v>43106.891921296294</v>
      </c>
      <c r="B262" t="s">
        <v>541</v>
      </c>
      <c r="C262" t="s">
        <v>542</v>
      </c>
      <c r="D262">
        <v>26</v>
      </c>
      <c r="E262">
        <v>21</v>
      </c>
      <c r="F262">
        <v>0.8</v>
      </c>
      <c r="G262">
        <v>2.2000000000000002</v>
      </c>
      <c r="H262">
        <v>-20.9</v>
      </c>
      <c r="I262" s="37">
        <v>28000000000</v>
      </c>
      <c r="J262">
        <v>9.8000000000000004E-2</v>
      </c>
      <c r="L262" s="9">
        <f>nov_2021_out_good[[#This Row],[Calculated Total Impact Energy(kt)]]*4180000000000*2/(nov_2021_out_good[[#This Row],[Vel(km/s)]]*1000)^2</f>
        <v>1857.7777777777778</v>
      </c>
      <c r="M262" s="9">
        <f>2*(nov_2021_out_good[[#This Row],[Mass (kg)]]/4/1500)^0.3333</f>
        <v>1.3530934923955915</v>
      </c>
      <c r="N262" t="s">
        <v>492</v>
      </c>
      <c r="O262" t="s">
        <v>493</v>
      </c>
      <c r="P262">
        <v>55.8</v>
      </c>
      <c r="Q262">
        <v>52.5</v>
      </c>
      <c r="R262">
        <v>21.030691860000001</v>
      </c>
      <c r="S262">
        <v>40.334721020000003</v>
      </c>
      <c r="T262">
        <v>357.03292920000001</v>
      </c>
      <c r="U262">
        <v>-13.5939061</v>
      </c>
      <c r="V262">
        <v>0.70459247199999997</v>
      </c>
      <c r="W262">
        <v>16.031196659999999</v>
      </c>
      <c r="Z262">
        <v>1</v>
      </c>
      <c r="AA262">
        <v>0.96804460000000003</v>
      </c>
      <c r="AB262">
        <v>2.9112000000000001E-3</v>
      </c>
      <c r="AC262">
        <v>4.0672242000000001</v>
      </c>
      <c r="AD262">
        <v>2.5176343999999999</v>
      </c>
      <c r="AE262">
        <v>0.43295250000000002</v>
      </c>
      <c r="AF262">
        <v>0.6154944</v>
      </c>
      <c r="AG262">
        <v>6.6590800000000006E-2</v>
      </c>
      <c r="AH262">
        <v>26.593982199999999</v>
      </c>
      <c r="AI262">
        <v>1.4565490000000001</v>
      </c>
      <c r="AJ262">
        <v>196.43023099999999</v>
      </c>
      <c r="AK262">
        <v>1.4376260999999999</v>
      </c>
      <c r="AL262">
        <v>286.26280530000002</v>
      </c>
      <c r="AM262">
        <v>2.8509999999999999E-4</v>
      </c>
      <c r="AN262">
        <v>17.831682700000002</v>
      </c>
      <c r="AO262">
        <v>1.2408108</v>
      </c>
      <c r="AP262">
        <v>38.104606500000003</v>
      </c>
      <c r="AQ262">
        <v>0.79511960000000004</v>
      </c>
      <c r="AR262">
        <v>316.82094160000003</v>
      </c>
      <c r="AS262">
        <v>6.1478314999999997</v>
      </c>
      <c r="AT262">
        <v>79.921156100000005</v>
      </c>
      <c r="AU262">
        <v>1.1621836999999999</v>
      </c>
      <c r="AV262" s="40">
        <f>(5.2/nov_2021_out_good[[#This Row],[a]]+2*COS(nov_2021_out_good[[#This Row],[incl]]*3.1415/180)*((nov_2021_out_good[[#This Row],[a]]/5.2*(1-nov_2021_out_good[[#This Row],[e]]^2)^0.5)))</f>
        <v>2.7478664810158797</v>
      </c>
      <c r="AW262" s="33"/>
      <c r="AX262" s="33"/>
      <c r="AY262" s="33"/>
      <c r="AZ262" s="33"/>
      <c r="BA262" s="33"/>
    </row>
    <row r="263" spans="1:53">
      <c r="A263" s="19">
        <v>42169.127152777779</v>
      </c>
      <c r="B263" t="s">
        <v>185</v>
      </c>
      <c r="C263" t="s">
        <v>186</v>
      </c>
      <c r="D263">
        <v>32.4</v>
      </c>
      <c r="E263">
        <v>31.9</v>
      </c>
      <c r="F263">
        <v>-4.7</v>
      </c>
      <c r="G263">
        <v>-17.8</v>
      </c>
      <c r="H263">
        <v>-26</v>
      </c>
      <c r="I263" s="37">
        <v>71000000000</v>
      </c>
      <c r="J263">
        <v>0.22</v>
      </c>
      <c r="L263" s="9">
        <f>nov_2021_out_good[[#This Row],[Calculated Total Impact Energy(kt)]]*4180000000000*2/(nov_2021_out_good[[#This Row],[Vel(km/s)]]*1000)^2</f>
        <v>1807.372175980975</v>
      </c>
      <c r="M263" s="9">
        <f>2*(nov_2021_out_good[[#This Row],[Mass (kg)]]/4/1500)^0.3333</f>
        <v>1.3407448775528483</v>
      </c>
      <c r="N263" t="s">
        <v>492</v>
      </c>
      <c r="O263" t="s">
        <v>493</v>
      </c>
      <c r="P263">
        <v>6.3</v>
      </c>
      <c r="Q263">
        <v>124.1</v>
      </c>
      <c r="R263">
        <v>31.857966040000001</v>
      </c>
      <c r="S263">
        <v>62.14644697</v>
      </c>
      <c r="T263">
        <v>330.4973397</v>
      </c>
      <c r="U263">
        <v>-24.51470909</v>
      </c>
      <c r="V263">
        <v>13.871257679999999</v>
      </c>
      <c r="W263">
        <v>14.884463330000001</v>
      </c>
      <c r="Z263">
        <v>1</v>
      </c>
      <c r="AA263">
        <v>0.48358760000000001</v>
      </c>
      <c r="AB263">
        <v>2.3444400000000001E-2</v>
      </c>
      <c r="AC263">
        <v>1.7051324999999999</v>
      </c>
      <c r="AD263">
        <v>1.09436</v>
      </c>
      <c r="AE263">
        <v>8.3484799999999998E-2</v>
      </c>
      <c r="AF263">
        <v>0.55810919999999997</v>
      </c>
      <c r="AG263">
        <v>2.6879900000000002E-2</v>
      </c>
      <c r="AH263">
        <v>53.562038999999999</v>
      </c>
      <c r="AI263">
        <v>2.9928750000000002</v>
      </c>
      <c r="AJ263">
        <v>62.448827999999999</v>
      </c>
      <c r="AK263">
        <v>4.9925439999999996</v>
      </c>
      <c r="AL263">
        <v>82.563510300000004</v>
      </c>
      <c r="AM263">
        <v>1.6320000000000001E-4</v>
      </c>
      <c r="AN263">
        <v>30.061044200000001</v>
      </c>
      <c r="AO263">
        <v>1.6989997999999999</v>
      </c>
      <c r="AP263">
        <v>30.5987559</v>
      </c>
      <c r="AQ263">
        <v>1.0105058</v>
      </c>
      <c r="AR263">
        <v>18.520235899999999</v>
      </c>
      <c r="AS263">
        <v>1.8438443</v>
      </c>
      <c r="AT263">
        <v>55.195881300000003</v>
      </c>
      <c r="AU263">
        <v>1.025272</v>
      </c>
      <c r="AV263" s="40">
        <f>(5.2/nov_2021_out_good[[#This Row],[a]]+2*COS(nov_2021_out_good[[#This Row],[incl]]*3.1415/180)*((nov_2021_out_good[[#This Row],[a]]/5.2*(1-nov_2021_out_good[[#This Row],[e]]^2)^0.5)))</f>
        <v>4.959084437041188</v>
      </c>
      <c r="AW263" s="33"/>
      <c r="AX263" s="33"/>
      <c r="AY263" s="33"/>
      <c r="AZ263" s="33"/>
      <c r="BA263" s="33"/>
    </row>
    <row r="264" spans="1:53">
      <c r="A264" s="19">
        <v>39806.661087962966</v>
      </c>
      <c r="B264" t="s">
        <v>343</v>
      </c>
      <c r="C264" t="s">
        <v>344</v>
      </c>
      <c r="D264">
        <v>21.1</v>
      </c>
      <c r="E264">
        <v>24.1</v>
      </c>
      <c r="F264">
        <v>-13.4</v>
      </c>
      <c r="G264">
        <v>18</v>
      </c>
      <c r="H264">
        <v>8.8000000000000007</v>
      </c>
      <c r="I264" s="37">
        <v>35000000000</v>
      </c>
      <c r="J264">
        <v>0.12</v>
      </c>
      <c r="L264" s="9">
        <f>nov_2021_out_good[[#This Row],[Calculated Total Impact Energy(kt)]]*4180000000000*2/(nov_2021_out_good[[#This Row],[Vel(km/s)]]*1000)^2</f>
        <v>1727.2429882405606</v>
      </c>
      <c r="M264" s="9">
        <f>2*(nov_2021_out_good[[#This Row],[Mass (kg)]]/4/1500)^0.3333</f>
        <v>1.3206328165695054</v>
      </c>
      <c r="N264" t="s">
        <v>490</v>
      </c>
      <c r="O264" t="s">
        <v>491</v>
      </c>
      <c r="P264">
        <v>-68.900000000000006</v>
      </c>
      <c r="Q264">
        <v>-102</v>
      </c>
      <c r="R264">
        <v>24.103941590000002</v>
      </c>
      <c r="S264">
        <v>55.808767109999998</v>
      </c>
      <c r="T264">
        <v>57.68268303</v>
      </c>
      <c r="U264">
        <v>-10.65899671</v>
      </c>
      <c r="V264">
        <v>-16.849588279999999</v>
      </c>
      <c r="W264">
        <v>13.545374259999999</v>
      </c>
      <c r="Z264">
        <v>1</v>
      </c>
      <c r="AA264">
        <v>0.64613609999999999</v>
      </c>
      <c r="AB264">
        <v>1.8952500000000001E-2</v>
      </c>
      <c r="AC264">
        <v>4.9704205999999997</v>
      </c>
      <c r="AD264">
        <v>2.8082783999999998</v>
      </c>
      <c r="AE264">
        <v>0.58952309999999997</v>
      </c>
      <c r="AF264">
        <v>0.76991730000000003</v>
      </c>
      <c r="AG264">
        <v>5.2471799999999999E-2</v>
      </c>
      <c r="AH264">
        <v>3.3533363</v>
      </c>
      <c r="AI264">
        <v>0.70465140000000004</v>
      </c>
      <c r="AJ264">
        <v>102.2226074</v>
      </c>
      <c r="AK264">
        <v>1.9566528000000001</v>
      </c>
      <c r="AL264">
        <v>273.07543140000001</v>
      </c>
      <c r="AM264">
        <v>3.9477999999999996E-3</v>
      </c>
      <c r="AN264">
        <v>21.2228654</v>
      </c>
      <c r="AO264">
        <v>1.3621432</v>
      </c>
      <c r="AP264">
        <v>38.575400899999998</v>
      </c>
      <c r="AQ264">
        <v>0.85953639999999998</v>
      </c>
      <c r="AR264">
        <v>279.04489150000001</v>
      </c>
      <c r="AS264">
        <v>1.1149373</v>
      </c>
      <c r="AT264">
        <v>-18.046487200000001</v>
      </c>
      <c r="AU264">
        <v>1.1504703999999999</v>
      </c>
      <c r="AV264" s="40">
        <f>(5.2/nov_2021_out_good[[#This Row],[a]]+2*COS(nov_2021_out_good[[#This Row],[incl]]*3.1415/180)*((nov_2021_out_good[[#This Row],[a]]/5.2*(1-nov_2021_out_good[[#This Row],[e]]^2)^0.5)))</f>
        <v>2.5397516794198807</v>
      </c>
      <c r="AW264" s="33"/>
      <c r="AX264" s="33"/>
      <c r="AY264" s="33"/>
      <c r="AZ264" s="33"/>
      <c r="BA264" s="33"/>
    </row>
    <row r="265" spans="1:53">
      <c r="A265" s="19">
        <v>43854.467719907407</v>
      </c>
      <c r="B265" t="s">
        <v>379</v>
      </c>
      <c r="C265" t="s">
        <v>804</v>
      </c>
      <c r="D265">
        <v>32</v>
      </c>
      <c r="E265">
        <v>21.2</v>
      </c>
      <c r="F265">
        <v>-18.600000000000001</v>
      </c>
      <c r="G265">
        <v>-9</v>
      </c>
      <c r="H265">
        <v>-4.7</v>
      </c>
      <c r="I265" s="37">
        <v>26000000000</v>
      </c>
      <c r="J265">
        <v>9.1999999999999998E-2</v>
      </c>
      <c r="L265" s="9">
        <f>nov_2021_out_good[[#This Row],[Calculated Total Impact Energy(kt)]]*4180000000000*2/(nov_2021_out_good[[#This Row],[Vel(km/s)]]*1000)^2</f>
        <v>1711.2851548593806</v>
      </c>
      <c r="M265" s="9">
        <f>2*(nov_2021_out_good[[#This Row],[Mass (kg)]]/4/1500)^0.3333</f>
        <v>1.3165535672198971</v>
      </c>
      <c r="N265" t="s">
        <v>492</v>
      </c>
      <c r="O265" t="s">
        <v>491</v>
      </c>
      <c r="P265">
        <v>28</v>
      </c>
      <c r="Q265">
        <v>-35.799999999999997</v>
      </c>
      <c r="R265">
        <v>21.190799890000001</v>
      </c>
      <c r="S265">
        <v>59.113412930000003</v>
      </c>
      <c r="T265">
        <v>91.452287490000003</v>
      </c>
      <c r="U265">
        <v>0.460905383</v>
      </c>
      <c r="V265">
        <v>-18.179787130000001</v>
      </c>
      <c r="W265">
        <v>10.878092949999999</v>
      </c>
      <c r="Z265">
        <v>1</v>
      </c>
      <c r="AA265">
        <v>0.83810759999999995</v>
      </c>
      <c r="AB265">
        <v>1.08045E-2</v>
      </c>
      <c r="AC265">
        <v>9.2826070000000005</v>
      </c>
      <c r="AD265">
        <v>5.0603572999999997</v>
      </c>
      <c r="AE265">
        <v>1.9171581</v>
      </c>
      <c r="AF265">
        <v>0.83437779999999995</v>
      </c>
      <c r="AG265">
        <v>6.4127299999999998E-2</v>
      </c>
      <c r="AH265">
        <v>11.150345</v>
      </c>
      <c r="AI265">
        <v>1.0070205000000001</v>
      </c>
      <c r="AJ265">
        <v>132.34364840000001</v>
      </c>
      <c r="AK265">
        <v>1.4212429</v>
      </c>
      <c r="AL265">
        <v>303.6343263</v>
      </c>
      <c r="AM265">
        <v>9.7959999999999996E-4</v>
      </c>
      <c r="AN265">
        <v>17.6001592</v>
      </c>
      <c r="AO265">
        <v>1.2544678</v>
      </c>
      <c r="AP265">
        <v>40.338748600000002</v>
      </c>
      <c r="AQ265">
        <v>0.82323369999999996</v>
      </c>
      <c r="AR265">
        <v>321.61040680000002</v>
      </c>
      <c r="AS265">
        <v>1.2859662000000001</v>
      </c>
      <c r="AT265">
        <v>10.6500652</v>
      </c>
      <c r="AU265">
        <v>1.1203822000000001</v>
      </c>
      <c r="AV265" s="40">
        <f>(5.2/nov_2021_out_good[[#This Row],[a]]+2*COS(nov_2021_out_good[[#This Row],[incl]]*3.1415/180)*((nov_2021_out_good[[#This Row],[a]]/5.2*(1-nov_2021_out_good[[#This Row],[e]]^2)^0.5)))</f>
        <v>2.0801278935356811</v>
      </c>
      <c r="AW265" s="33"/>
      <c r="AX265" s="33"/>
      <c r="AY265" s="33"/>
      <c r="AZ265" s="33"/>
      <c r="BA265" s="33"/>
    </row>
    <row r="266" spans="1:53">
      <c r="A266" s="38">
        <v>43736.444675925923</v>
      </c>
      <c r="B266" s="9" t="s">
        <v>828</v>
      </c>
      <c r="C266" s="9" t="s">
        <v>829</v>
      </c>
      <c r="D266" s="9">
        <v>52</v>
      </c>
      <c r="E266" s="9">
        <v>20.399999999999999</v>
      </c>
      <c r="F266" s="9">
        <v>-10.1</v>
      </c>
      <c r="G266" s="9">
        <v>11.2</v>
      </c>
      <c r="H266" s="9">
        <v>13.7</v>
      </c>
      <c r="I266" s="39">
        <v>23000000000</v>
      </c>
      <c r="J266" s="9">
        <v>8.2000000000000003E-2</v>
      </c>
      <c r="K266" s="9"/>
      <c r="L266" s="9">
        <f>nov_2021_out_good[[#This Row],[Calculated Total Impact Energy(kt)]]*4180000000000*2/(nov_2021_out_good[[#This Row],[Vel(km/s)]]*1000)^2</f>
        <v>1647.2510572856593</v>
      </c>
      <c r="M266" s="9">
        <f>2*(nov_2021_out_good[[#This Row],[Mass (kg)]]/4/1500)^0.3333</f>
        <v>1.2999247828195375</v>
      </c>
      <c r="N266" s="9" t="s">
        <v>490</v>
      </c>
      <c r="O266" s="9" t="s">
        <v>491</v>
      </c>
      <c r="P266" s="9">
        <v>-12.5</v>
      </c>
      <c r="Q266" s="9">
        <v>-107.2</v>
      </c>
      <c r="R266" s="9">
        <v>20.374984659999999</v>
      </c>
      <c r="S266" s="9">
        <v>58.996785119999998</v>
      </c>
      <c r="T266" s="9">
        <v>132.089034</v>
      </c>
      <c r="U266" s="9">
        <v>11.705972060000001</v>
      </c>
      <c r="V266" s="9">
        <v>-12.96024162</v>
      </c>
      <c r="W266" s="9">
        <v>10.49487281</v>
      </c>
      <c r="X266" s="9"/>
      <c r="Y266" s="9"/>
      <c r="Z266" s="9">
        <v>1</v>
      </c>
      <c r="AA266" s="9">
        <v>0.775057</v>
      </c>
      <c r="AB266" s="9">
        <v>2.0619499999999999E-2</v>
      </c>
      <c r="AC266" s="9">
        <v>1.1889737</v>
      </c>
      <c r="AD266" s="9">
        <v>0.98201530000000004</v>
      </c>
      <c r="AE266" s="9">
        <v>2.3839599999999999E-2</v>
      </c>
      <c r="AF266" s="9">
        <v>0.21074860000000001</v>
      </c>
      <c r="AG266" s="9">
        <v>1.30528E-2</v>
      </c>
      <c r="AH266" s="9">
        <v>30.314998800000001</v>
      </c>
      <c r="AI266" s="9">
        <v>2.3885801999999998</v>
      </c>
      <c r="AJ266" s="9">
        <v>252.4212929</v>
      </c>
      <c r="AK266" s="9">
        <v>6.4155821</v>
      </c>
      <c r="AL266" s="9">
        <v>4.7510082000000002</v>
      </c>
      <c r="AM266" s="9">
        <v>7.1799999999999997E-5</v>
      </c>
      <c r="AN266" s="9">
        <v>16.717640400000001</v>
      </c>
      <c r="AO266" s="9">
        <v>1.2240819999999999</v>
      </c>
      <c r="AP266" s="9">
        <v>29.4450933</v>
      </c>
      <c r="AQ266" s="9">
        <v>0.37239689999999998</v>
      </c>
      <c r="AR266" s="9">
        <v>125.9203062</v>
      </c>
      <c r="AS266" s="9">
        <v>1.8667039999999999</v>
      </c>
      <c r="AT266" s="9">
        <v>-44.034540900000003</v>
      </c>
      <c r="AU266" s="9">
        <v>1.0788036000000001</v>
      </c>
      <c r="AV266" s="40">
        <f>(5.2/nov_2021_out_good[[#This Row],[a]]+2*COS(nov_2021_out_good[[#This Row],[incl]]*3.1415/180)*((nov_2021_out_good[[#This Row],[a]]/5.2*(1-nov_2021_out_good[[#This Row],[e]]^2)^0.5)))</f>
        <v>5.6139660761797758</v>
      </c>
      <c r="AW266" s="33"/>
      <c r="AX266" s="33"/>
      <c r="AY266" s="33"/>
      <c r="AZ266" s="33"/>
      <c r="BA266" s="33"/>
    </row>
    <row r="267" spans="1:53">
      <c r="A267" s="19">
        <v>44808.163136574076</v>
      </c>
      <c r="B267" t="s">
        <v>2810</v>
      </c>
      <c r="C267" t="s">
        <v>2811</v>
      </c>
      <c r="D267">
        <v>14</v>
      </c>
      <c r="E267">
        <v>21.9</v>
      </c>
      <c r="F267">
        <v>18.399999999999999</v>
      </c>
      <c r="G267">
        <v>-11.4</v>
      </c>
      <c r="H267">
        <v>-3.5</v>
      </c>
      <c r="I267" s="37">
        <v>24000000000</v>
      </c>
      <c r="J267">
        <v>8.5999999999999993E-2</v>
      </c>
      <c r="L267" s="9">
        <f>nov_2021_out_good[[#This Row],[Calculated Total Impact Energy(kt)]]*4180000000000*2/(nov_2021_out_good[[#This Row],[Vel(km/s)]]*1000)^2</f>
        <v>1499.0513125247596</v>
      </c>
      <c r="M267" s="9">
        <f>2*(nov_2021_out_good[[#This Row],[Mass (kg)]]/4/1500)^0.3333</f>
        <v>1.2597136143781398</v>
      </c>
      <c r="N267" t="s">
        <v>492</v>
      </c>
      <c r="O267" t="s">
        <v>493</v>
      </c>
      <c r="P267">
        <v>20</v>
      </c>
      <c r="Q267">
        <v>165.9</v>
      </c>
      <c r="R267">
        <v>21.926468020000002</v>
      </c>
      <c r="S267">
        <v>20.212263149999998</v>
      </c>
      <c r="T267">
        <v>240.2030939</v>
      </c>
      <c r="U267">
        <v>3.7645080659999999</v>
      </c>
      <c r="V267">
        <v>6.574024756</v>
      </c>
      <c r="W267">
        <v>20.57621631</v>
      </c>
      <c r="AA267">
        <v>0.82099999999999995</v>
      </c>
      <c r="AB267">
        <v>1.0999999999999999E-2</v>
      </c>
      <c r="AC267">
        <v>13.481</v>
      </c>
      <c r="AD267">
        <v>7.1509999999999998</v>
      </c>
      <c r="AE267">
        <v>4.5629999999999997</v>
      </c>
      <c r="AF267">
        <v>0.88500000000000001</v>
      </c>
      <c r="AG267">
        <v>7.3999999999999996E-2</v>
      </c>
      <c r="AH267">
        <v>5.4939999999999998</v>
      </c>
      <c r="AI267">
        <v>0.65800000000000003</v>
      </c>
      <c r="AJ267">
        <v>127.17100000000001</v>
      </c>
      <c r="AK267">
        <v>1.387</v>
      </c>
      <c r="AL267">
        <v>161.321</v>
      </c>
      <c r="AM267">
        <v>1E-3</v>
      </c>
      <c r="AN267">
        <v>19.026</v>
      </c>
      <c r="AO267">
        <v>1.2709999999999999</v>
      </c>
      <c r="AP267">
        <v>40.436</v>
      </c>
      <c r="AQ267">
        <v>0.97899999999999998</v>
      </c>
      <c r="AR267">
        <v>187.43199999999999</v>
      </c>
      <c r="AS267">
        <v>1.091</v>
      </c>
      <c r="AT267">
        <v>8.3919999999999995</v>
      </c>
      <c r="AU267">
        <v>1.07</v>
      </c>
      <c r="AV267" s="40">
        <f>(5.2/nov_2021_out_good[[#This Row],[a]]+2*COS(nov_2021_out_good[[#This Row],[incl]]*3.1415/180)*((nov_2021_out_good[[#This Row],[a]]/5.2*(1-nov_2021_out_good[[#This Row],[e]]^2)^0.5)))</f>
        <v>2.0018431838989952</v>
      </c>
      <c r="AW267" s="33"/>
      <c r="AX267" s="33"/>
      <c r="AY267" s="33"/>
      <c r="AZ267" s="33"/>
      <c r="BA267" s="33"/>
    </row>
    <row r="268" spans="1:53">
      <c r="A268" s="19">
        <v>44719.953668981485</v>
      </c>
      <c r="B268" t="s">
        <v>778</v>
      </c>
      <c r="C268" t="s">
        <v>1672</v>
      </c>
      <c r="D268">
        <v>41.1</v>
      </c>
      <c r="E268">
        <v>24.9</v>
      </c>
      <c r="F268">
        <v>23.1</v>
      </c>
      <c r="G268">
        <v>2</v>
      </c>
      <c r="H268">
        <v>-9.1999999999999993</v>
      </c>
      <c r="I268" s="37">
        <v>31000000000</v>
      </c>
      <c r="J268">
        <v>0.11</v>
      </c>
      <c r="L268" s="9">
        <f>nov_2021_out_good[[#This Row],[Calculated Total Impact Energy(kt)]]*4180000000000*2/(nov_2021_out_good[[#This Row],[Vel(km/s)]]*1000)^2</f>
        <v>1483.2018838405832</v>
      </c>
      <c r="M268" s="9">
        <f>2*(nov_2021_out_good[[#This Row],[Mass (kg)]]/4/1500)^0.3333</f>
        <v>1.2552586805983246</v>
      </c>
      <c r="N268" t="s">
        <v>492</v>
      </c>
      <c r="O268" t="s">
        <v>491</v>
      </c>
      <c r="P268">
        <v>40.799999999999997</v>
      </c>
      <c r="Q268">
        <v>-127.1</v>
      </c>
      <c r="R268">
        <v>24.94493937</v>
      </c>
      <c r="S268">
        <v>44.581660530000001</v>
      </c>
      <c r="T268">
        <v>259.526813</v>
      </c>
      <c r="U268">
        <v>3.182792021</v>
      </c>
      <c r="V268">
        <v>17.217772780000001</v>
      </c>
      <c r="W268">
        <v>17.76705196</v>
      </c>
      <c r="Z268">
        <v>1</v>
      </c>
      <c r="AA268">
        <v>0.39525110000000002</v>
      </c>
      <c r="AB268">
        <v>2.0328700000000002E-2</v>
      </c>
      <c r="AC268">
        <v>2.2167626</v>
      </c>
      <c r="AD268">
        <v>1.3060069000000001</v>
      </c>
      <c r="AE268">
        <v>0.1061525</v>
      </c>
      <c r="AF268">
        <v>0.69735910000000001</v>
      </c>
      <c r="AG268">
        <v>3.4130800000000003E-2</v>
      </c>
      <c r="AH268">
        <v>0.97190160000000003</v>
      </c>
      <c r="AI268">
        <v>0.97617969999999998</v>
      </c>
      <c r="AJ268">
        <v>241.0870352</v>
      </c>
      <c r="AK268">
        <v>2.1446179999999999</v>
      </c>
      <c r="AL268">
        <v>256.69513269999999</v>
      </c>
      <c r="AM268">
        <v>0.17294309999999999</v>
      </c>
      <c r="AN268">
        <v>22.5879701</v>
      </c>
      <c r="AO268">
        <v>1.3909883999999999</v>
      </c>
      <c r="AP268">
        <v>32.693858900000002</v>
      </c>
      <c r="AQ268">
        <v>0.8443621</v>
      </c>
      <c r="AR268">
        <v>61.4524902</v>
      </c>
      <c r="AS268">
        <v>1.1369806</v>
      </c>
      <c r="AT268">
        <v>19.7931344</v>
      </c>
      <c r="AU268">
        <v>1.0550465</v>
      </c>
      <c r="AV268" s="40">
        <f>(5.2/nov_2021_out_good[[#This Row],[a]]+2*COS(nov_2021_out_good[[#This Row],[incl]]*3.1415/180)*((nov_2021_out_good[[#This Row],[a]]/5.2*(1-nov_2021_out_good[[#This Row],[e]]^2)^0.5)))</f>
        <v>4.341567276920828</v>
      </c>
      <c r="AW268" s="40"/>
      <c r="AX268" s="40"/>
      <c r="AY268" s="40"/>
      <c r="AZ268" s="40"/>
      <c r="BA268" s="40"/>
    </row>
    <row r="269" spans="1:53">
      <c r="A269" s="19">
        <v>39770.404062499998</v>
      </c>
      <c r="B269" t="s">
        <v>349</v>
      </c>
      <c r="C269" t="s">
        <v>350</v>
      </c>
      <c r="D269">
        <v>35.200000000000003</v>
      </c>
      <c r="E269">
        <v>22.4</v>
      </c>
      <c r="F269">
        <v>-4</v>
      </c>
      <c r="G269">
        <v>-15.2</v>
      </c>
      <c r="H269">
        <v>-16</v>
      </c>
      <c r="I269" s="37">
        <v>25000000000</v>
      </c>
      <c r="J269">
        <v>8.8999999999999996E-2</v>
      </c>
      <c r="L269" s="9">
        <f>nov_2021_out_good[[#This Row],[Calculated Total Impact Energy(kt)]]*4180000000000*2/(nov_2021_out_good[[#This Row],[Vel(km/s)]]*1000)^2</f>
        <v>1482.860331632653</v>
      </c>
      <c r="M269" s="9">
        <f>2*(nov_2021_out_good[[#This Row],[Mass (kg)]]/4/1500)^0.3333</f>
        <v>1.2551623290457969</v>
      </c>
      <c r="N269" t="s">
        <v>490</v>
      </c>
      <c r="O269" t="s">
        <v>493</v>
      </c>
      <c r="P269">
        <v>-29.4</v>
      </c>
      <c r="Q269">
        <v>75.900000000000006</v>
      </c>
      <c r="R269">
        <v>22.428553229999999</v>
      </c>
      <c r="S269">
        <v>74.912580180000006</v>
      </c>
      <c r="T269">
        <v>359.53290700000002</v>
      </c>
      <c r="U269">
        <v>-21.65471703</v>
      </c>
      <c r="V269">
        <v>0.17653988100000001</v>
      </c>
      <c r="W269">
        <v>5.8379845939999999</v>
      </c>
      <c r="Z269">
        <v>1</v>
      </c>
      <c r="AA269">
        <v>0.98131120000000005</v>
      </c>
      <c r="AB269">
        <v>1.9995E-3</v>
      </c>
      <c r="AC269">
        <v>5.4289364999999998</v>
      </c>
      <c r="AD269">
        <v>3.2051238</v>
      </c>
      <c r="AE269">
        <v>0.9003371</v>
      </c>
      <c r="AF269">
        <v>0.69383050000000002</v>
      </c>
      <c r="AG269">
        <v>8.6302199999999996E-2</v>
      </c>
      <c r="AH269">
        <v>28.910024400000001</v>
      </c>
      <c r="AI269">
        <v>1.2871634999999999</v>
      </c>
      <c r="AJ269">
        <v>169.2822735</v>
      </c>
      <c r="AK269">
        <v>1.3758851000000001</v>
      </c>
      <c r="AL269">
        <v>236.29884089999999</v>
      </c>
      <c r="AM269">
        <v>9.3700000000000001E-5</v>
      </c>
      <c r="AN269">
        <v>19.4668983</v>
      </c>
      <c r="AO269">
        <v>1.2924879</v>
      </c>
      <c r="AP269">
        <v>38.965845100000003</v>
      </c>
      <c r="AQ269">
        <v>0.99766540000000004</v>
      </c>
      <c r="AR269">
        <v>276.57233120000001</v>
      </c>
      <c r="AS269">
        <v>1.6529187999999999</v>
      </c>
      <c r="AT269">
        <v>51.674920200000003</v>
      </c>
      <c r="AU269">
        <v>1.3199727000000001</v>
      </c>
      <c r="AV269" s="40">
        <f>(5.2/nov_2021_out_good[[#This Row],[a]]+2*COS(nov_2021_out_good[[#This Row],[incl]]*3.1415/180)*((nov_2021_out_good[[#This Row],[a]]/5.2*(1-nov_2021_out_good[[#This Row],[e]]^2)^0.5)))</f>
        <v>2.3995213004193667</v>
      </c>
      <c r="AW269" s="33"/>
      <c r="AX269" s="33"/>
      <c r="AY269" s="33"/>
      <c r="AZ269" s="33"/>
      <c r="BA269" s="33"/>
    </row>
    <row r="270" spans="1:53">
      <c r="A270" s="19">
        <v>42510.499837962961</v>
      </c>
      <c r="B270" t="s">
        <v>63</v>
      </c>
      <c r="C270" t="s">
        <v>624</v>
      </c>
      <c r="D270">
        <v>30.6</v>
      </c>
      <c r="E270">
        <v>20.8</v>
      </c>
      <c r="F270">
        <v>5.4</v>
      </c>
      <c r="G270">
        <v>-9.9</v>
      </c>
      <c r="H270">
        <v>17.5</v>
      </c>
      <c r="I270" s="37">
        <v>20000000000</v>
      </c>
      <c r="J270">
        <v>7.2999999999999995E-2</v>
      </c>
      <c r="L270" s="9">
        <f>nov_2021_out_good[[#This Row],[Calculated Total Impact Energy(kt)]]*4180000000000*2/(nov_2021_out_good[[#This Row],[Vel(km/s)]]*1000)^2</f>
        <v>1410.5954142011835</v>
      </c>
      <c r="M270" s="9">
        <f>2*(nov_2021_out_good[[#This Row],[Mass (kg)]]/4/1500)^0.3333</f>
        <v>1.2344344302988126</v>
      </c>
      <c r="N270" t="s">
        <v>490</v>
      </c>
      <c r="O270" t="s">
        <v>493</v>
      </c>
      <c r="P270">
        <v>-32.799999999999997</v>
      </c>
      <c r="Q270">
        <v>15.1</v>
      </c>
      <c r="R270">
        <v>20.818741559999999</v>
      </c>
      <c r="S270">
        <v>69.574918569999994</v>
      </c>
      <c r="T270">
        <v>145.80447609999999</v>
      </c>
      <c r="U270">
        <v>16.13707703</v>
      </c>
      <c r="V270">
        <v>-10.96490339</v>
      </c>
      <c r="W270">
        <v>7.2653725700000003</v>
      </c>
      <c r="Z270">
        <v>1</v>
      </c>
      <c r="AA270">
        <v>0.91696310000000003</v>
      </c>
      <c r="AB270">
        <v>5.9566000000000003E-3</v>
      </c>
      <c r="AC270">
        <v>5.2361662999999998</v>
      </c>
      <c r="AD270">
        <v>3.0765647</v>
      </c>
      <c r="AE270">
        <v>0.71027459999999998</v>
      </c>
      <c r="AF270">
        <v>0.70195229999999997</v>
      </c>
      <c r="AG270">
        <v>6.8826700000000005E-2</v>
      </c>
      <c r="AH270">
        <v>19.655388800000001</v>
      </c>
      <c r="AI270">
        <v>1.4139248</v>
      </c>
      <c r="AJ270">
        <v>39.449286600000001</v>
      </c>
      <c r="AK270">
        <v>1.7280496000000001</v>
      </c>
      <c r="AL270">
        <v>239.66735990000001</v>
      </c>
      <c r="AM270">
        <v>4.2529999999999998E-4</v>
      </c>
      <c r="AN270">
        <v>17.3334492</v>
      </c>
      <c r="AO270">
        <v>1.2379952999999999</v>
      </c>
      <c r="AP270">
        <v>38.273013300000002</v>
      </c>
      <c r="AQ270">
        <v>0.86967209999999995</v>
      </c>
      <c r="AR270">
        <v>187.70010500000001</v>
      </c>
      <c r="AS270">
        <v>2.1936675999999999</v>
      </c>
      <c r="AT270">
        <v>-54.245267599999998</v>
      </c>
      <c r="AU270">
        <v>1.1978401999999999</v>
      </c>
      <c r="AV270" s="40">
        <f>(5.2/nov_2021_out_good[[#This Row],[a]]+2*COS(nov_2021_out_good[[#This Row],[incl]]*3.1415/180)*((nov_2021_out_good[[#This Row],[a]]/5.2*(1-nov_2021_out_good[[#This Row],[e]]^2)^0.5)))</f>
        <v>2.4838642145665459</v>
      </c>
      <c r="AW270" s="33"/>
      <c r="AX270" s="33"/>
      <c r="AY270" s="33"/>
      <c r="AZ270" s="33"/>
      <c r="BA270" s="33"/>
    </row>
    <row r="271" spans="1:53">
      <c r="A271" s="19">
        <v>44517.662048611113</v>
      </c>
      <c r="B271" t="s">
        <v>660</v>
      </c>
      <c r="C271" t="s">
        <v>16</v>
      </c>
      <c r="D271">
        <v>35</v>
      </c>
      <c r="E271">
        <v>23</v>
      </c>
      <c r="F271">
        <v>7</v>
      </c>
      <c r="G271">
        <v>-18.3</v>
      </c>
      <c r="H271">
        <v>-12</v>
      </c>
      <c r="I271" s="37">
        <v>24000000000</v>
      </c>
      <c r="J271">
        <v>8.5999999999999993E-2</v>
      </c>
      <c r="L271" s="9">
        <f>nov_2021_out_good[[#This Row],[Calculated Total Impact Energy(kt)]]*4180000000000*2/(nov_2021_out_good[[#This Row],[Vel(km/s)]]*1000)^2</f>
        <v>1359.0926275992438</v>
      </c>
      <c r="M271" s="9">
        <f>2*(nov_2021_out_good[[#This Row],[Mass (kg)]]/4/1500)^0.3333</f>
        <v>1.219225660492278</v>
      </c>
      <c r="N271" t="s">
        <v>490</v>
      </c>
      <c r="O271" t="s">
        <v>493</v>
      </c>
      <c r="P271">
        <v>-6.8</v>
      </c>
      <c r="Q271">
        <v>119.1</v>
      </c>
      <c r="R271">
        <v>22.975856889999999</v>
      </c>
      <c r="S271">
        <v>39.073219549999997</v>
      </c>
      <c r="T271">
        <v>348.91841520000003</v>
      </c>
      <c r="U271">
        <v>-14.211957569999999</v>
      </c>
      <c r="V271">
        <v>2.7835318990000002</v>
      </c>
      <c r="W271">
        <v>17.837102120000001</v>
      </c>
      <c r="Z271">
        <v>1</v>
      </c>
      <c r="AA271">
        <v>0.65751170000000003</v>
      </c>
      <c r="AB271">
        <v>1.7130900000000001E-2</v>
      </c>
      <c r="AC271">
        <v>3.9456693999999999</v>
      </c>
      <c r="AD271">
        <v>2.3015905000000001</v>
      </c>
      <c r="AE271">
        <v>0.38059739999999997</v>
      </c>
      <c r="AF271">
        <v>0.71432289999999998</v>
      </c>
      <c r="AG271">
        <v>5.1479799999999999E-2</v>
      </c>
      <c r="AH271">
        <v>10.3267732</v>
      </c>
      <c r="AI271">
        <v>0.78769460000000002</v>
      </c>
      <c r="AJ271">
        <v>258.69849850000003</v>
      </c>
      <c r="AK271">
        <v>1.9669215</v>
      </c>
      <c r="AL271">
        <v>235.20617559999999</v>
      </c>
      <c r="AM271">
        <v>1.0443E-3</v>
      </c>
      <c r="AN271">
        <v>20.158338199999999</v>
      </c>
      <c r="AO271">
        <v>1.3128332</v>
      </c>
      <c r="AP271">
        <v>37.539633700000003</v>
      </c>
      <c r="AQ271">
        <v>0.84893540000000001</v>
      </c>
      <c r="AR271">
        <v>43.611916999999998</v>
      </c>
      <c r="AS271">
        <v>1.2773421</v>
      </c>
      <c r="AT271">
        <v>33.923632099999999</v>
      </c>
      <c r="AU271">
        <v>1.1118011000000001</v>
      </c>
      <c r="AV271" s="40">
        <f>(5.2/nov_2021_out_good[[#This Row],[a]]+2*COS(nov_2021_out_good[[#This Row],[incl]]*3.1415/180)*((nov_2021_out_good[[#This Row],[a]]/5.2*(1-nov_2021_out_good[[#This Row],[e]]^2)^0.5)))</f>
        <v>2.8687691368127854</v>
      </c>
      <c r="AW271" s="33"/>
      <c r="AX271" s="33"/>
      <c r="AY271" s="33"/>
      <c r="AZ271" s="33"/>
      <c r="BA271" s="33"/>
    </row>
    <row r="272" spans="1:53">
      <c r="A272" s="19">
        <v>44559.135821759257</v>
      </c>
      <c r="B272" t="s">
        <v>1665</v>
      </c>
      <c r="C272" t="s">
        <v>1734</v>
      </c>
      <c r="D272">
        <v>44</v>
      </c>
      <c r="E272">
        <v>22</v>
      </c>
      <c r="F272">
        <v>7.4</v>
      </c>
      <c r="G272">
        <v>-8.6</v>
      </c>
      <c r="H272">
        <v>18.8</v>
      </c>
      <c r="I272" s="37">
        <v>20000000000</v>
      </c>
      <c r="J272">
        <v>7.2999999999999995E-2</v>
      </c>
      <c r="L272" s="9">
        <f>nov_2021_out_good[[#This Row],[Calculated Total Impact Energy(kt)]]*4180000000000*2/(nov_2021_out_good[[#This Row],[Vel(km/s)]]*1000)^2</f>
        <v>1260.909090909091</v>
      </c>
      <c r="M272" s="9">
        <f>2*(nov_2021_out_good[[#This Row],[Mass (kg)]]/4/1500)^0.3333</f>
        <v>1.1891320550985505</v>
      </c>
      <c r="N272" t="s">
        <v>490</v>
      </c>
      <c r="O272" t="s">
        <v>493</v>
      </c>
      <c r="P272">
        <v>-69.7</v>
      </c>
      <c r="Q272">
        <v>115</v>
      </c>
      <c r="R272">
        <v>21.958141999999999</v>
      </c>
      <c r="S272">
        <v>12.69423031</v>
      </c>
      <c r="T272">
        <v>39.54494356</v>
      </c>
      <c r="U272">
        <v>-3.72087827</v>
      </c>
      <c r="V272">
        <v>-3.0721605740000002</v>
      </c>
      <c r="W272">
        <v>21.421412050000001</v>
      </c>
      <c r="Z272">
        <v>1</v>
      </c>
      <c r="AA272">
        <v>0.69582929999999998</v>
      </c>
      <c r="AB272">
        <v>1.5535999999999999E-2</v>
      </c>
      <c r="AC272">
        <v>2.3683641</v>
      </c>
      <c r="AD272">
        <v>1.5320967000000001</v>
      </c>
      <c r="AE272">
        <v>0.12921869999999999</v>
      </c>
      <c r="AF272">
        <v>0.54583199999999998</v>
      </c>
      <c r="AG272">
        <v>4.2224200000000003E-2</v>
      </c>
      <c r="AH272">
        <v>20.0854249</v>
      </c>
      <c r="AI272">
        <v>1.4407635999999999</v>
      </c>
      <c r="AJ272">
        <v>279.8850104</v>
      </c>
      <c r="AK272">
        <v>2.5401636999999999</v>
      </c>
      <c r="AL272">
        <v>97.318743499999997</v>
      </c>
      <c r="AM272">
        <v>5.8430000000000005E-4</v>
      </c>
      <c r="AN272">
        <v>18.8863767</v>
      </c>
      <c r="AO272">
        <v>1.2752022999999999</v>
      </c>
      <c r="AP272">
        <v>35.002208299999999</v>
      </c>
      <c r="AQ272">
        <v>0.69761139999999999</v>
      </c>
      <c r="AR272">
        <v>276.84990740000001</v>
      </c>
      <c r="AS272">
        <v>2.0405761999999998</v>
      </c>
      <c r="AT272">
        <v>-58.162983799999999</v>
      </c>
      <c r="AU272">
        <v>1.0808925</v>
      </c>
      <c r="AV272" s="40">
        <f>(5.2/nov_2021_out_good[[#This Row],[a]]+2*COS(nov_2021_out_good[[#This Row],[incl]]*3.1415/180)*((nov_2021_out_good[[#This Row],[a]]/5.2*(1-nov_2021_out_good[[#This Row],[e]]^2)^0.5)))</f>
        <v>3.8577591347648195</v>
      </c>
      <c r="AW272" s="33"/>
      <c r="AX272" s="33"/>
      <c r="AY272" s="33"/>
      <c r="AZ272" s="33"/>
      <c r="BA272" s="33"/>
    </row>
    <row r="273" spans="1:53">
      <c r="A273" s="19">
        <v>42727.145243055558</v>
      </c>
      <c r="B273" t="s">
        <v>597</v>
      </c>
      <c r="C273" t="s">
        <v>598</v>
      </c>
      <c r="D273">
        <v>42</v>
      </c>
      <c r="E273">
        <v>29.7</v>
      </c>
      <c r="F273">
        <v>-22.4</v>
      </c>
      <c r="G273">
        <v>16.399999999999999</v>
      </c>
      <c r="H273">
        <v>-10.5</v>
      </c>
      <c r="I273" s="37">
        <v>38000000000</v>
      </c>
      <c r="J273">
        <v>0.13</v>
      </c>
      <c r="L273" s="9">
        <f>nov_2021_out_good[[#This Row],[Calculated Total Impact Energy(kt)]]*4180000000000*2/(nov_2021_out_good[[#This Row],[Vel(km/s)]]*1000)^2</f>
        <v>1232.0738246664173</v>
      </c>
      <c r="M273" s="9">
        <f>2*(nov_2021_out_good[[#This Row],[Mass (kg)]]/4/1500)^0.3333</f>
        <v>1.1799983672832244</v>
      </c>
      <c r="N273" t="s">
        <v>492</v>
      </c>
      <c r="O273" t="s">
        <v>493</v>
      </c>
      <c r="P273">
        <v>21.3</v>
      </c>
      <c r="Q273">
        <v>49.3</v>
      </c>
      <c r="R273">
        <v>29.681138789999999</v>
      </c>
      <c r="S273">
        <v>78.654014570000001</v>
      </c>
      <c r="T273">
        <v>288.0009637</v>
      </c>
      <c r="U273">
        <v>-8.9931946039999993</v>
      </c>
      <c r="V273">
        <v>27.676622949999999</v>
      </c>
      <c r="W273">
        <v>5.8392630280000004</v>
      </c>
      <c r="Z273">
        <v>1</v>
      </c>
      <c r="AA273">
        <v>0.36069570000000001</v>
      </c>
      <c r="AB273">
        <v>2.5398199999999999E-2</v>
      </c>
      <c r="AC273">
        <v>3.5432267999999998</v>
      </c>
      <c r="AD273">
        <v>1.9519612</v>
      </c>
      <c r="AE273">
        <v>0.28701359999999998</v>
      </c>
      <c r="AF273">
        <v>0.81521370000000004</v>
      </c>
      <c r="AG273">
        <v>3.56618E-2</v>
      </c>
      <c r="AH273">
        <v>3.9522281000000001</v>
      </c>
      <c r="AI273">
        <v>1.1480953</v>
      </c>
      <c r="AJ273">
        <v>114.18393829999999</v>
      </c>
      <c r="AK273">
        <v>2.4340972999999999</v>
      </c>
      <c r="AL273">
        <v>91.530015399999996</v>
      </c>
      <c r="AM273">
        <v>9.0276999999999996E-3</v>
      </c>
      <c r="AN273">
        <v>27.947965199999999</v>
      </c>
      <c r="AO273">
        <v>1.5977242</v>
      </c>
      <c r="AP273">
        <v>36.732664</v>
      </c>
      <c r="AQ273">
        <v>0.90962489999999996</v>
      </c>
      <c r="AR273">
        <v>104.37727460000001</v>
      </c>
      <c r="AS273">
        <v>1.1624483000000001</v>
      </c>
      <c r="AT273">
        <v>19.2981023</v>
      </c>
      <c r="AU273">
        <v>1.0097396000000001</v>
      </c>
      <c r="AV273" s="40">
        <f>(5.2/nov_2021_out_good[[#This Row],[a]]+2*COS(nov_2021_out_good[[#This Row],[incl]]*3.1415/180)*((nov_2021_out_good[[#This Row],[a]]/5.2*(1-nov_2021_out_good[[#This Row],[e]]^2)^0.5)))</f>
        <v>3.097760480203573</v>
      </c>
      <c r="AW273" s="33"/>
      <c r="AX273" s="33"/>
      <c r="AY273" s="33"/>
      <c r="AZ273" s="33"/>
      <c r="BA273" s="33"/>
    </row>
    <row r="274" spans="1:53">
      <c r="A274" s="19">
        <v>43797.496550925927</v>
      </c>
      <c r="B274" t="s">
        <v>822</v>
      </c>
      <c r="C274" t="s">
        <v>330</v>
      </c>
      <c r="D274">
        <v>22.5</v>
      </c>
      <c r="E274">
        <v>24.7</v>
      </c>
      <c r="F274">
        <v>-22.8</v>
      </c>
      <c r="G274">
        <v>-5.5</v>
      </c>
      <c r="H274">
        <v>7.6</v>
      </c>
      <c r="I274" s="37">
        <v>25000000000</v>
      </c>
      <c r="J274">
        <v>8.8999999999999996E-2</v>
      </c>
      <c r="L274" s="9">
        <f>nov_2021_out_good[[#This Row],[Calculated Total Impact Energy(kt)]]*4180000000000*2/(nov_2021_out_good[[#This Row],[Vel(km/s)]]*1000)^2</f>
        <v>1219.5577701650577</v>
      </c>
      <c r="M274" s="9">
        <f>2*(nov_2021_out_good[[#This Row],[Mass (kg)]]/4/1500)^0.3333</f>
        <v>1.1759894790411998</v>
      </c>
      <c r="N274" t="s">
        <v>490</v>
      </c>
      <c r="O274" t="s">
        <v>493</v>
      </c>
      <c r="P274">
        <v>-22.1</v>
      </c>
      <c r="Q274">
        <v>25.7</v>
      </c>
      <c r="R274">
        <v>24.654614169999999</v>
      </c>
      <c r="S274">
        <v>12.128327240000001</v>
      </c>
      <c r="T274">
        <v>287.81845329999999</v>
      </c>
      <c r="U274">
        <v>-1.585084763</v>
      </c>
      <c r="V274">
        <v>4.9315035109999998</v>
      </c>
      <c r="W274">
        <v>24.104310389999998</v>
      </c>
      <c r="Z274">
        <v>1</v>
      </c>
      <c r="AA274">
        <v>0.70526849999999996</v>
      </c>
      <c r="AB274">
        <v>1.4476599999999999E-2</v>
      </c>
      <c r="AC274">
        <v>12.8405428</v>
      </c>
      <c r="AD274">
        <v>6.7729055999999996</v>
      </c>
      <c r="AE274">
        <v>4.2922963000000003</v>
      </c>
      <c r="AF274">
        <v>0.89586909999999997</v>
      </c>
      <c r="AG274">
        <v>6.7159399999999994E-2</v>
      </c>
      <c r="AH274">
        <v>3.3543082000000002</v>
      </c>
      <c r="AI274">
        <v>0.6835466</v>
      </c>
      <c r="AJ274">
        <v>113.4026667</v>
      </c>
      <c r="AK274">
        <v>1.6590510000000001</v>
      </c>
      <c r="AL274">
        <v>245.63213730000001</v>
      </c>
      <c r="AM274">
        <v>8.3849000000000007E-3</v>
      </c>
      <c r="AN274">
        <v>22.083670900000001</v>
      </c>
      <c r="AO274">
        <v>1.3813034</v>
      </c>
      <c r="AP274">
        <v>40.833198500000002</v>
      </c>
      <c r="AQ274">
        <v>1.0164101999999999</v>
      </c>
      <c r="AR274">
        <v>257.33619709999999</v>
      </c>
      <c r="AS274">
        <v>1.108967</v>
      </c>
      <c r="AT274">
        <v>-17.600297099999999</v>
      </c>
      <c r="AU274">
        <v>1.0525647</v>
      </c>
      <c r="AV274" s="40">
        <f>(5.2/nov_2021_out_good[[#This Row],[a]]+2*COS(nov_2021_out_good[[#This Row],[incl]]*3.1415/180)*((nov_2021_out_good[[#This Row],[a]]/5.2*(1-nov_2021_out_good[[#This Row],[e]]^2)^0.5)))</f>
        <v>1.9232146943311474</v>
      </c>
      <c r="AW274" s="33"/>
      <c r="AX274" s="33"/>
      <c r="AY274" s="33"/>
      <c r="AZ274" s="33"/>
      <c r="BA274" s="33"/>
    </row>
    <row r="275" spans="1:53">
      <c r="A275" s="19">
        <v>42052.555439814816</v>
      </c>
      <c r="B275" t="s">
        <v>21</v>
      </c>
      <c r="C275" t="s">
        <v>776</v>
      </c>
      <c r="D275">
        <v>39</v>
      </c>
      <c r="E275">
        <v>28.8</v>
      </c>
      <c r="F275">
        <v>-28.2</v>
      </c>
      <c r="G275">
        <v>3.4</v>
      </c>
      <c r="H275">
        <v>4.5999999999999996</v>
      </c>
      <c r="I275" s="37">
        <v>33000000000</v>
      </c>
      <c r="J275">
        <v>0.11</v>
      </c>
      <c r="L275" s="9">
        <f>nov_2021_out_good[[#This Row],[Calculated Total Impact Energy(kt)]]*4180000000000*2/(nov_2021_out_good[[#This Row],[Vel(km/s)]]*1000)^2</f>
        <v>1108.6998456790122</v>
      </c>
      <c r="M275" s="9">
        <f>2*(nov_2021_out_good[[#This Row],[Mass (kg)]]/4/1500)^0.3333</f>
        <v>1.1392228461922007</v>
      </c>
      <c r="N275" t="s">
        <v>490</v>
      </c>
      <c r="O275" t="s">
        <v>491</v>
      </c>
      <c r="P275">
        <v>-8</v>
      </c>
      <c r="Q275">
        <v>-11.2</v>
      </c>
      <c r="R275">
        <v>28.774294080000001</v>
      </c>
      <c r="S275">
        <v>4.4413694340000003</v>
      </c>
      <c r="T275">
        <v>105.97855319999999</v>
      </c>
      <c r="U275">
        <v>0.61338714800000005</v>
      </c>
      <c r="V275">
        <v>-2.1421611760000001</v>
      </c>
      <c r="W275">
        <v>28.687887719999999</v>
      </c>
      <c r="Z275">
        <v>1</v>
      </c>
      <c r="AA275">
        <v>0.62860360000000004</v>
      </c>
      <c r="AB275">
        <v>1.6372999999999999E-2</v>
      </c>
      <c r="AC275">
        <v>-21.645521500000001</v>
      </c>
      <c r="AD275">
        <v>-10.508459</v>
      </c>
      <c r="AE275">
        <v>12.720753500000001</v>
      </c>
      <c r="AF275">
        <v>1.0598187999999999</v>
      </c>
      <c r="AG275">
        <v>7.1598200000000001E-2</v>
      </c>
      <c r="AH275">
        <v>0.43936720000000001</v>
      </c>
      <c r="AI275">
        <v>0.80496690000000004</v>
      </c>
      <c r="AJ275">
        <v>286.90973339999999</v>
      </c>
      <c r="AK275">
        <v>1.7209093</v>
      </c>
      <c r="AL275">
        <v>148.45939000000001</v>
      </c>
      <c r="AM275">
        <v>0.21934200000000001</v>
      </c>
      <c r="AN275">
        <v>26.494879300000001</v>
      </c>
      <c r="AO275">
        <v>1.5608641999999999</v>
      </c>
      <c r="AP275">
        <v>43.358716100000002</v>
      </c>
      <c r="AQ275">
        <v>1.1783664</v>
      </c>
      <c r="AR275">
        <v>339.2603828</v>
      </c>
      <c r="AS275">
        <v>1.0571841</v>
      </c>
      <c r="AT275">
        <v>-9.3380752000000005</v>
      </c>
      <c r="AU275">
        <v>1.0418172000000001</v>
      </c>
      <c r="AV275" s="40" t="e">
        <f>(5.2/nov_2021_out_good[[#This Row],[a]]+2*COS(nov_2021_out_good[[#This Row],[incl]]*3.1415/180)*((nov_2021_out_good[[#This Row],[a]]/5.2*(1-nov_2021_out_good[[#This Row],[e]]^2)^0.5)))</f>
        <v>#NUM!</v>
      </c>
      <c r="AW275" s="33"/>
      <c r="AX275" s="33"/>
      <c r="AY275" s="33"/>
      <c r="AZ275" s="33"/>
      <c r="BA275" s="33"/>
    </row>
    <row r="276" spans="1:53">
      <c r="A276" s="19">
        <v>43851.838703703703</v>
      </c>
      <c r="B276" t="s">
        <v>805</v>
      </c>
      <c r="C276" t="s">
        <v>806</v>
      </c>
      <c r="D276">
        <v>43.3</v>
      </c>
      <c r="E276">
        <v>27.4</v>
      </c>
      <c r="F276">
        <v>-7.5</v>
      </c>
      <c r="G276">
        <v>-23.5</v>
      </c>
      <c r="H276">
        <v>-11.9</v>
      </c>
      <c r="I276" s="37">
        <v>28000000000</v>
      </c>
      <c r="J276">
        <v>9.8000000000000004E-2</v>
      </c>
      <c r="L276" s="9">
        <f>nov_2021_out_good[[#This Row],[Calculated Total Impact Energy(kt)]]*4180000000000*2/(nov_2021_out_good[[#This Row],[Vel(km/s)]]*1000)^2</f>
        <v>1091.267515584208</v>
      </c>
      <c r="M276" s="9">
        <f>2*(nov_2021_out_good[[#This Row],[Mass (kg)]]/4/1500)^0.3333</f>
        <v>1.1332211254878135</v>
      </c>
      <c r="N276" t="s">
        <v>492</v>
      </c>
      <c r="O276" t="s">
        <v>493</v>
      </c>
      <c r="P276">
        <v>33.1</v>
      </c>
      <c r="Q276">
        <v>34.299999999999997</v>
      </c>
      <c r="R276">
        <v>27.388136119999999</v>
      </c>
      <c r="S276">
        <v>33.711237560000001</v>
      </c>
      <c r="T276">
        <v>92.437984929999999</v>
      </c>
      <c r="U276">
        <v>0.646604501</v>
      </c>
      <c r="V276">
        <v>-15.186864549999999</v>
      </c>
      <c r="W276">
        <v>22.782691839999998</v>
      </c>
      <c r="Z276">
        <v>1</v>
      </c>
      <c r="AA276">
        <v>0.43846819999999997</v>
      </c>
      <c r="AB276">
        <v>2.0188500000000002E-2</v>
      </c>
      <c r="AC276">
        <v>2.9269560000000001</v>
      </c>
      <c r="AD276">
        <v>1.6827121</v>
      </c>
      <c r="AE276">
        <v>0.220772</v>
      </c>
      <c r="AF276">
        <v>0.73942770000000002</v>
      </c>
      <c r="AG276">
        <v>4.0593200000000003E-2</v>
      </c>
      <c r="AH276">
        <v>7.7044639999999998</v>
      </c>
      <c r="AI276">
        <v>1.10433</v>
      </c>
      <c r="AJ276">
        <v>287.72844170000002</v>
      </c>
      <c r="AK276">
        <v>2.3158425999999999</v>
      </c>
      <c r="AL276">
        <v>300.9529872</v>
      </c>
      <c r="AM276">
        <v>2.3167000000000001E-3</v>
      </c>
      <c r="AN276">
        <v>24.7807177</v>
      </c>
      <c r="AO276">
        <v>1.5016106</v>
      </c>
      <c r="AP276">
        <v>35.7182697</v>
      </c>
      <c r="AQ276">
        <v>0.96825410000000001</v>
      </c>
      <c r="AR276">
        <v>135.455826</v>
      </c>
      <c r="AS276">
        <v>1.1863037999999999</v>
      </c>
      <c r="AT276">
        <v>25.491255500000001</v>
      </c>
      <c r="AU276">
        <v>1.0534827</v>
      </c>
      <c r="AV276" s="40">
        <f>(5.2/nov_2021_out_good[[#This Row],[a]]+2*COS(nov_2021_out_good[[#This Row],[incl]]*3.1415/180)*((nov_2021_out_good[[#This Row],[a]]/5.2*(1-nov_2021_out_good[[#This Row],[e]]^2)^0.5)))</f>
        <v>3.522032557783088</v>
      </c>
      <c r="AW276" s="33"/>
      <c r="AX276" s="33"/>
      <c r="AY276" s="33"/>
      <c r="AZ276" s="33"/>
      <c r="BA276" s="33"/>
    </row>
    <row r="277" spans="1:53">
      <c r="A277" s="19">
        <v>44322.246145833335</v>
      </c>
      <c r="B277" t="s">
        <v>722</v>
      </c>
      <c r="C277" t="s">
        <v>723</v>
      </c>
      <c r="D277">
        <v>31</v>
      </c>
      <c r="E277">
        <v>26.6</v>
      </c>
      <c r="F277">
        <v>9.6</v>
      </c>
      <c r="G277">
        <v>-24.4</v>
      </c>
      <c r="H277">
        <v>-4.5999999999999996</v>
      </c>
      <c r="I277" s="37">
        <v>21000000000</v>
      </c>
      <c r="J277">
        <v>7.5999999999999998E-2</v>
      </c>
      <c r="L277" s="9">
        <f>nov_2021_out_good[[#This Row],[Calculated Total Impact Energy(kt)]]*4180000000000*2/(nov_2021_out_good[[#This Row],[Vel(km/s)]]*1000)^2</f>
        <v>897.9591836734694</v>
      </c>
      <c r="M277" s="9">
        <f>2*(nov_2021_out_good[[#This Row],[Mass (kg)]]/4/1500)^0.3333</f>
        <v>1.0619219737664589</v>
      </c>
      <c r="N277" t="s">
        <v>490</v>
      </c>
      <c r="O277" t="s">
        <v>493</v>
      </c>
      <c r="P277">
        <v>-34.700000000000003</v>
      </c>
      <c r="Q277">
        <v>141</v>
      </c>
      <c r="R277">
        <v>26.621044309999998</v>
      </c>
      <c r="S277">
        <v>52.680181159999997</v>
      </c>
      <c r="T277">
        <v>322.38752099999999</v>
      </c>
      <c r="U277">
        <v>-16.770554879999999</v>
      </c>
      <c r="V277">
        <v>12.920885699999999</v>
      </c>
      <c r="W277">
        <v>16.13936807</v>
      </c>
      <c r="Z277">
        <v>1</v>
      </c>
      <c r="AA277">
        <v>0.72837730000000001</v>
      </c>
      <c r="AB277">
        <v>1.2567399999999999E-2</v>
      </c>
      <c r="AC277">
        <v>-13.9314476</v>
      </c>
      <c r="AD277">
        <v>-6.6015351999999998</v>
      </c>
      <c r="AE277">
        <v>5.0174852999999997</v>
      </c>
      <c r="AF277">
        <v>1.1103345</v>
      </c>
      <c r="AG277">
        <v>8.2960000000000006E-2</v>
      </c>
      <c r="AH277">
        <v>5.7475991000000004</v>
      </c>
      <c r="AI277">
        <v>0.82686479999999996</v>
      </c>
      <c r="AJ277">
        <v>298.15983440000002</v>
      </c>
      <c r="AK277">
        <v>1.4543367</v>
      </c>
      <c r="AL277">
        <v>225.62269499999999</v>
      </c>
      <c r="AM277">
        <v>3.1326000000000001E-3</v>
      </c>
      <c r="AN277">
        <v>24.376575800000001</v>
      </c>
      <c r="AO277">
        <v>1.4638974</v>
      </c>
      <c r="AP277">
        <v>43.5094165</v>
      </c>
      <c r="AQ277">
        <v>1.1736936</v>
      </c>
      <c r="AR277">
        <v>61.928804499999998</v>
      </c>
      <c r="AS277">
        <v>1.0693136000000001</v>
      </c>
      <c r="AT277">
        <v>12.128887799999999</v>
      </c>
      <c r="AU277">
        <v>1.0746389000000001</v>
      </c>
      <c r="AV277" s="40" t="e">
        <f>(5.2/nov_2021_out_good[[#This Row],[a]]+2*COS(nov_2021_out_good[[#This Row],[incl]]*3.1415/180)*((nov_2021_out_good[[#This Row],[a]]/5.2*(1-nov_2021_out_good[[#This Row],[e]]^2)^0.5)))</f>
        <v>#NUM!</v>
      </c>
      <c r="AW277" s="33"/>
      <c r="AX277" s="33"/>
      <c r="AY277" s="33"/>
      <c r="AZ277" s="33"/>
      <c r="BA277" s="33"/>
    </row>
    <row r="278" spans="1:53">
      <c r="A278" s="19">
        <v>44489.03052083333</v>
      </c>
      <c r="B278" t="s">
        <v>707</v>
      </c>
      <c r="C278" t="s">
        <v>708</v>
      </c>
      <c r="D278">
        <v>31.4</v>
      </c>
      <c r="E278">
        <v>27.5</v>
      </c>
      <c r="F278">
        <v>12.9</v>
      </c>
      <c r="G278">
        <v>4.2</v>
      </c>
      <c r="H278">
        <v>-23.9</v>
      </c>
      <c r="I278" s="37">
        <v>20000000000</v>
      </c>
      <c r="J278">
        <v>7.2999999999999995E-2</v>
      </c>
      <c r="L278" s="9">
        <f>nov_2021_out_good[[#This Row],[Calculated Total Impact Energy(kt)]]*4180000000000*2/(nov_2021_out_good[[#This Row],[Vel(km/s)]]*1000)^2</f>
        <v>806.9818181818182</v>
      </c>
      <c r="M278" s="9">
        <f>2*(nov_2021_out_good[[#This Row],[Mass (kg)]]/4/1500)^0.3333</f>
        <v>1.0247781849427966</v>
      </c>
      <c r="N278" t="s">
        <v>492</v>
      </c>
      <c r="O278" t="s">
        <v>493</v>
      </c>
      <c r="P278">
        <v>59</v>
      </c>
      <c r="Q278">
        <v>154.30000000000001</v>
      </c>
      <c r="R278">
        <v>27.481994109999999</v>
      </c>
      <c r="S278">
        <v>21.696862169999999</v>
      </c>
      <c r="T278">
        <v>67.384281950000002</v>
      </c>
      <c r="U278">
        <v>-3.9070057380000001</v>
      </c>
      <c r="V278">
        <v>-9.3787256810000006</v>
      </c>
      <c r="W278">
        <v>25.534972310000001</v>
      </c>
      <c r="Z278">
        <v>1</v>
      </c>
      <c r="AA278">
        <v>0.96462079999999994</v>
      </c>
      <c r="AB278">
        <v>5.0981999999999998E-3</v>
      </c>
      <c r="AC278">
        <v>3.6429901999999998</v>
      </c>
      <c r="AD278">
        <v>2.3038055000000002</v>
      </c>
      <c r="AE278">
        <v>0.42278660000000001</v>
      </c>
      <c r="AF278">
        <v>0.58129240000000004</v>
      </c>
      <c r="AG278">
        <v>7.67293E-2</v>
      </c>
      <c r="AH278">
        <v>40.880890600000001</v>
      </c>
      <c r="AI278">
        <v>1.9140609</v>
      </c>
      <c r="AJ278">
        <v>156.1795439</v>
      </c>
      <c r="AK278">
        <v>2.2499001999999999</v>
      </c>
      <c r="AL278">
        <v>206.54983240000001</v>
      </c>
      <c r="AM278">
        <v>1.1510000000000001E-4</v>
      </c>
      <c r="AN278">
        <v>25.022079000000002</v>
      </c>
      <c r="AO278">
        <v>1.5047256</v>
      </c>
      <c r="AP278">
        <v>37.371793500000003</v>
      </c>
      <c r="AQ278">
        <v>0.94545520000000005</v>
      </c>
      <c r="AR278">
        <v>238.79649950000001</v>
      </c>
      <c r="AS278">
        <v>2.1460493</v>
      </c>
      <c r="AT278">
        <v>60.541056300000001</v>
      </c>
      <c r="AU278">
        <v>1.0476937</v>
      </c>
      <c r="AV278" s="40">
        <f>(5.2/nov_2021_out_good[[#This Row],[a]]+2*COS(nov_2021_out_good[[#This Row],[incl]]*3.1415/180)*((nov_2021_out_good[[#This Row],[a]]/5.2*(1-nov_2021_out_good[[#This Row],[e]]^2)^0.5)))</f>
        <v>2.8022710671044533</v>
      </c>
      <c r="AW278" s="33"/>
      <c r="AX278" s="33"/>
      <c r="AY278" s="33"/>
      <c r="AZ278" s="33"/>
      <c r="BA278" s="33"/>
    </row>
    <row r="279" spans="1:53">
      <c r="A279" s="19">
        <v>43871.991863425923</v>
      </c>
      <c r="B279" t="s">
        <v>800</v>
      </c>
      <c r="C279" t="s">
        <v>801</v>
      </c>
      <c r="D279">
        <v>41.7</v>
      </c>
      <c r="E279">
        <v>31.7</v>
      </c>
      <c r="F279">
        <v>-27.8</v>
      </c>
      <c r="G279">
        <v>-14.3</v>
      </c>
      <c r="H279">
        <v>-5.2</v>
      </c>
      <c r="I279" s="37">
        <v>27000000000</v>
      </c>
      <c r="J279">
        <v>9.5000000000000001E-2</v>
      </c>
      <c r="L279" s="9">
        <f>nov_2021_out_good[[#This Row],[Calculated Total Impact Energy(kt)]]*4180000000000*2/(nov_2021_out_good[[#This Row],[Vel(km/s)]]*1000)^2</f>
        <v>790.33526057578445</v>
      </c>
      <c r="M279" s="9">
        <f>2*(nov_2021_out_good[[#This Row],[Mass (kg)]]/4/1500)^0.3333</f>
        <v>1.0176834446953089</v>
      </c>
      <c r="N279" t="s">
        <v>492</v>
      </c>
      <c r="O279" t="s">
        <v>493</v>
      </c>
      <c r="P279">
        <v>28.2</v>
      </c>
      <c r="Q279">
        <v>76.7</v>
      </c>
      <c r="R279">
        <v>31.691797050000002</v>
      </c>
      <c r="S279">
        <v>50.030521120000003</v>
      </c>
      <c r="T279">
        <v>258.08246109999999</v>
      </c>
      <c r="U279">
        <v>5.0155978489999997</v>
      </c>
      <c r="V279">
        <v>23.764661419999999</v>
      </c>
      <c r="W279">
        <v>20.358159189999999</v>
      </c>
      <c r="Z279">
        <v>1</v>
      </c>
      <c r="AA279">
        <v>0.2475598</v>
      </c>
      <c r="AB279">
        <v>2.2528300000000001E-2</v>
      </c>
      <c r="AC279">
        <v>2.7100768999999998</v>
      </c>
      <c r="AD279">
        <v>1.4788184</v>
      </c>
      <c r="AE279">
        <v>0.17376910000000001</v>
      </c>
      <c r="AF279">
        <v>0.83259620000000001</v>
      </c>
      <c r="AG279">
        <v>3.0536799999999999E-2</v>
      </c>
      <c r="AH279">
        <v>1.6183962000000001</v>
      </c>
      <c r="AI279">
        <v>1.5500830000000001</v>
      </c>
      <c r="AJ279">
        <v>310.50689990000001</v>
      </c>
      <c r="AK279">
        <v>2.1817519000000001</v>
      </c>
      <c r="AL279">
        <v>321.37623250000001</v>
      </c>
      <c r="AM279">
        <v>4.9923599999999999E-2</v>
      </c>
      <c r="AN279">
        <v>29.9980385</v>
      </c>
      <c r="AO279">
        <v>1.6904679</v>
      </c>
      <c r="AP279">
        <v>34.615026700000001</v>
      </c>
      <c r="AQ279">
        <v>1.0182013000000001</v>
      </c>
      <c r="AR279">
        <v>162.50555299999999</v>
      </c>
      <c r="AS279">
        <v>1.0498807000000001</v>
      </c>
      <c r="AT279">
        <v>8.6119523000000004</v>
      </c>
      <c r="AU279">
        <v>1.0218400999999999</v>
      </c>
      <c r="AV279" s="40">
        <f>(5.2/nov_2021_out_good[[#This Row],[a]]+2*COS(nov_2021_out_good[[#This Row],[incl]]*3.1415/180)*((nov_2021_out_good[[#This Row],[a]]/5.2*(1-nov_2021_out_good[[#This Row],[e]]^2)^0.5)))</f>
        <v>3.8312292928197706</v>
      </c>
      <c r="AW279" s="33"/>
      <c r="AX279" s="33"/>
      <c r="AY279" s="33"/>
      <c r="AZ279" s="33"/>
      <c r="BA279" s="33"/>
    </row>
    <row r="280" spans="1:53">
      <c r="A280" s="38">
        <v>42189.069571759261</v>
      </c>
      <c r="B280" s="9" t="s">
        <v>362</v>
      </c>
      <c r="C280" s="9" t="s">
        <v>373</v>
      </c>
      <c r="D280" s="9">
        <v>46.3</v>
      </c>
      <c r="E280" s="9">
        <v>49</v>
      </c>
      <c r="F280" s="9">
        <v>0.9</v>
      </c>
      <c r="G280" s="9">
        <v>-40.4</v>
      </c>
      <c r="H280" s="9">
        <v>-27.7</v>
      </c>
      <c r="I280" s="39">
        <v>56000000000</v>
      </c>
      <c r="J280" s="9">
        <v>0.18</v>
      </c>
      <c r="K280" s="9"/>
      <c r="L280" s="9">
        <f>nov_2021_out_good[[#This Row],[Calculated Total Impact Energy(kt)]]*4180000000000*2/(nov_2021_out_good[[#This Row],[Vel(km/s)]]*1000)^2</f>
        <v>626.7388588088296</v>
      </c>
      <c r="M280" s="9">
        <f>2*(nov_2021_out_good[[#This Row],[Mass (kg)]]/4/1500)^0.3333</f>
        <v>0.94197885733408415</v>
      </c>
      <c r="N280" s="9" t="s">
        <v>492</v>
      </c>
      <c r="O280" s="9" t="s">
        <v>493</v>
      </c>
      <c r="P280" s="9">
        <v>38.6</v>
      </c>
      <c r="Q280" s="9">
        <v>103.1</v>
      </c>
      <c r="R280" s="9">
        <v>48.992448400000001</v>
      </c>
      <c r="S280" s="9">
        <v>10.36711028</v>
      </c>
      <c r="T280" s="9">
        <v>249.91309910000001</v>
      </c>
      <c r="U280" s="9">
        <v>3.0279525669999998</v>
      </c>
      <c r="V280" s="9">
        <v>8.2801344480000001</v>
      </c>
      <c r="W280" s="9">
        <v>48.192643390000001</v>
      </c>
      <c r="X280" s="9"/>
      <c r="Y280" s="9"/>
      <c r="Z280" s="9">
        <v>1</v>
      </c>
      <c r="AA280" s="9">
        <v>0.18817400000000001</v>
      </c>
      <c r="AB280" s="9">
        <v>3.9396199999999999E-2</v>
      </c>
      <c r="AC280" s="9">
        <v>2.0489077</v>
      </c>
      <c r="AD280" s="9">
        <v>1.1185408999999999</v>
      </c>
      <c r="AE280" s="9">
        <v>0.18226829999999999</v>
      </c>
      <c r="AF280" s="9">
        <v>0.83176830000000002</v>
      </c>
      <c r="AG280" s="9">
        <v>1.6167399999999998E-2</v>
      </c>
      <c r="AH280" s="9">
        <v>118.0521822</v>
      </c>
      <c r="AI280" s="9">
        <v>5.0936887000000004</v>
      </c>
      <c r="AJ280" s="9">
        <v>37.3761504</v>
      </c>
      <c r="AK280" s="9">
        <v>7.0016549000000001</v>
      </c>
      <c r="AL280" s="9">
        <v>101.5881158</v>
      </c>
      <c r="AM280" s="9">
        <v>2.2120000000000001E-4</v>
      </c>
      <c r="AN280" s="9">
        <v>47.772274699999997</v>
      </c>
      <c r="AO280" s="9">
        <v>2.5154298000000002</v>
      </c>
      <c r="AP280" s="9">
        <v>30.8554073</v>
      </c>
      <c r="AQ280" s="9">
        <v>2.0942666999999999</v>
      </c>
      <c r="AR280" s="9">
        <v>37.172807900000002</v>
      </c>
      <c r="AS280" s="9">
        <v>1.2247311000000001</v>
      </c>
      <c r="AT280" s="9">
        <v>34.2515018</v>
      </c>
      <c r="AU280" s="9">
        <v>1.0119475</v>
      </c>
      <c r="AV280" s="40">
        <f>(5.2/nov_2021_out_good[[#This Row],[a]]+2*COS(nov_2021_out_good[[#This Row],[incl]]*3.1415/180)*((nov_2021_out_good[[#This Row],[a]]/5.2*(1-nov_2021_out_good[[#This Row],[e]]^2)^0.5)))</f>
        <v>4.5366159797755783</v>
      </c>
      <c r="AW280" s="33"/>
      <c r="AX280" s="33"/>
      <c r="AY280" s="33"/>
      <c r="AZ280" s="33"/>
      <c r="BA280" s="33"/>
    </row>
    <row r="281" spans="1:53">
      <c r="A281" s="38">
        <v>43646.703449074077</v>
      </c>
      <c r="B281" s="9" t="s">
        <v>844</v>
      </c>
      <c r="C281" s="9" t="s">
        <v>845</v>
      </c>
      <c r="D281" s="9">
        <v>59</v>
      </c>
      <c r="E281" s="9">
        <v>42.3</v>
      </c>
      <c r="F281" s="9">
        <v>25.2</v>
      </c>
      <c r="G281" s="9">
        <v>31.2</v>
      </c>
      <c r="H281" s="9">
        <v>-13.3</v>
      </c>
      <c r="I281" s="39">
        <v>32000000000</v>
      </c>
      <c r="J281" s="9">
        <v>0.11</v>
      </c>
      <c r="K281" s="9"/>
      <c r="L281" s="9">
        <f>nov_2021_out_good[[#This Row],[Calculated Total Impact Energy(kt)]]*4180000000000*2/(nov_2021_out_good[[#This Row],[Vel(km/s)]]*1000)^2</f>
        <v>513.94687278194147</v>
      </c>
      <c r="M281" s="9">
        <f>2*(nov_2021_out_good[[#This Row],[Mass (kg)]]/4/1500)^0.3333</f>
        <v>0.88170078864827817</v>
      </c>
      <c r="N281" s="9" t="s">
        <v>492</v>
      </c>
      <c r="O281" s="9" t="s">
        <v>491</v>
      </c>
      <c r="P281" s="9">
        <v>21.2</v>
      </c>
      <c r="Q281" s="9">
        <v>-129.5</v>
      </c>
      <c r="R281" s="9">
        <v>42.253638899999999</v>
      </c>
      <c r="S281" s="9">
        <v>2.903718257</v>
      </c>
      <c r="T281" s="9">
        <v>169.21046229999999</v>
      </c>
      <c r="U281" s="9">
        <v>2.1026339059999999</v>
      </c>
      <c r="V281" s="9">
        <v>-0.40070096900000002</v>
      </c>
      <c r="W281" s="9">
        <v>42.199388259999999</v>
      </c>
      <c r="X281" s="9"/>
      <c r="Y281" s="9"/>
      <c r="Z281" s="9">
        <v>1</v>
      </c>
      <c r="AA281" s="9">
        <v>7.9482000000000008E-3</v>
      </c>
      <c r="AB281" s="9">
        <v>7.4621000000000002E-3</v>
      </c>
      <c r="AC281" s="9">
        <v>1.5489028</v>
      </c>
      <c r="AD281" s="9">
        <v>0.77842549999999999</v>
      </c>
      <c r="AE281" s="9">
        <v>5.4485899999999997E-2</v>
      </c>
      <c r="AF281" s="9">
        <v>0.98978940000000004</v>
      </c>
      <c r="AG281" s="9">
        <v>8.9946000000000002E-3</v>
      </c>
      <c r="AH281" s="9">
        <v>157.42398990000001</v>
      </c>
      <c r="AI281" s="9">
        <v>14.3011272</v>
      </c>
      <c r="AJ281" s="9">
        <v>5.9506813000000003</v>
      </c>
      <c r="AK281" s="9">
        <v>3.1267825999999999</v>
      </c>
      <c r="AL281" s="9">
        <v>98.354582399999998</v>
      </c>
      <c r="AM281" s="9">
        <v>4.1931E-3</v>
      </c>
      <c r="AN281" s="9">
        <v>40.7593022</v>
      </c>
      <c r="AO281" s="9">
        <v>2.1900572</v>
      </c>
      <c r="AP281" s="9">
        <v>24.6066696</v>
      </c>
      <c r="AQ281" s="9">
        <v>1.6208891000000001</v>
      </c>
      <c r="AR281" s="9">
        <v>41.876564999999999</v>
      </c>
      <c r="AS281" s="9">
        <v>1.0722934</v>
      </c>
      <c r="AT281" s="9">
        <v>18.221004000000001</v>
      </c>
      <c r="AU281" s="9">
        <v>1.0181262</v>
      </c>
      <c r="AV281" s="40">
        <f>(5.2/nov_2021_out_good[[#This Row],[a]]+2*COS(nov_2021_out_good[[#This Row],[incl]]*3.1415/180)*((nov_2021_out_good[[#This Row],[a]]/5.2*(1-nov_2021_out_good[[#This Row],[e]]^2)^0.5)))</f>
        <v>6.6407476774304701</v>
      </c>
      <c r="AW281" s="33"/>
      <c r="AX281" s="33"/>
      <c r="AY281" s="33"/>
      <c r="AZ281" s="33"/>
      <c r="BA281" s="33"/>
    </row>
    <row r="282" spans="1:53">
      <c r="A282" s="19">
        <v>41647.712199074071</v>
      </c>
      <c r="B282" t="s">
        <v>902</v>
      </c>
      <c r="C282" t="s">
        <v>945</v>
      </c>
      <c r="D282">
        <v>18.7</v>
      </c>
      <c r="E282">
        <v>44.8</v>
      </c>
      <c r="F282">
        <v>-3.4</v>
      </c>
      <c r="G282">
        <v>-43.5</v>
      </c>
      <c r="H282">
        <v>-10.3</v>
      </c>
      <c r="I282" s="37">
        <v>31000000000</v>
      </c>
      <c r="J282">
        <v>0.11</v>
      </c>
      <c r="K282">
        <v>0.02</v>
      </c>
      <c r="L282" s="9">
        <f>nov_2021_out_good[[#This Row],[Calculated Total Impact Energy(kt)]]*4180000000000*2/(nov_2021_out_good[[#This Row],[Vel(km/s)]]*1000)^2</f>
        <v>458.18718112244898</v>
      </c>
      <c r="M282" s="9">
        <f>2*(nov_2021_out_good[[#This Row],[Mass (kg)]]/4/1500)^0.3333</f>
        <v>0.84858977410240854</v>
      </c>
      <c r="N282" t="s">
        <v>490</v>
      </c>
      <c r="O282" t="s">
        <v>493</v>
      </c>
      <c r="P282">
        <v>-1.3</v>
      </c>
      <c r="Q282">
        <v>147.6</v>
      </c>
      <c r="R282">
        <v>44.83190828</v>
      </c>
      <c r="S282">
        <v>63.221317560000003</v>
      </c>
      <c r="T282">
        <v>285.59676309999998</v>
      </c>
      <c r="U282">
        <v>-10.761026940000001</v>
      </c>
      <c r="V282">
        <v>38.55007586</v>
      </c>
      <c r="W282">
        <v>20.19881062</v>
      </c>
      <c r="Z282">
        <v>1</v>
      </c>
      <c r="AA282">
        <v>0.65890009999999999</v>
      </c>
      <c r="AB282">
        <v>1.4043399999999999E-2</v>
      </c>
      <c r="AC282">
        <v>-1.5872059999999999</v>
      </c>
      <c r="AD282">
        <v>-0.46415289999999998</v>
      </c>
      <c r="AE282">
        <v>6.0263999999999998E-2</v>
      </c>
      <c r="AF282">
        <v>2.4195755999999999</v>
      </c>
      <c r="AG282">
        <v>0.1702169</v>
      </c>
      <c r="AH282">
        <v>9.7481454000000003</v>
      </c>
      <c r="AI282">
        <v>1.0294382</v>
      </c>
      <c r="AJ282">
        <v>57.735354000000001</v>
      </c>
      <c r="AK282">
        <v>1.2602023</v>
      </c>
      <c r="AL282">
        <v>108.15860259999999</v>
      </c>
      <c r="AM282">
        <v>1.0897000000000001E-3</v>
      </c>
      <c r="AN282">
        <v>43.834853199999998</v>
      </c>
      <c r="AO282">
        <v>2.3131515999999999</v>
      </c>
      <c r="AP282">
        <v>60.955357499999998</v>
      </c>
      <c r="AQ282">
        <v>2.0355409999999998</v>
      </c>
      <c r="AR282">
        <v>88.461209100000005</v>
      </c>
      <c r="AS282">
        <v>1.0465256999999999</v>
      </c>
      <c r="AT282">
        <v>13.315706</v>
      </c>
      <c r="AU282">
        <v>1.0006499</v>
      </c>
      <c r="AV282" s="40" t="e">
        <f>(5.2/nov_2021_out_good[[#This Row],[a]]+2*COS(nov_2021_out_good[[#This Row],[incl]]*3.1415/180)*((nov_2021_out_good[[#This Row],[a]]/5.2*(1-nov_2021_out_good[[#This Row],[e]]^2)^0.5)))</f>
        <v>#NUM!</v>
      </c>
      <c r="AW282" s="33"/>
      <c r="AX282" s="33"/>
      <c r="AY282" s="33"/>
      <c r="AZ282" s="33"/>
      <c r="BA282" s="33"/>
    </row>
    <row r="283" spans="1:53">
      <c r="A283" s="19">
        <v>43847.89570601852</v>
      </c>
      <c r="B283" t="s">
        <v>807</v>
      </c>
      <c r="C283" t="s">
        <v>590</v>
      </c>
      <c r="D283">
        <v>14.5</v>
      </c>
      <c r="E283">
        <v>15.5</v>
      </c>
      <c r="F283">
        <v>-13.2</v>
      </c>
      <c r="G283">
        <v>8.1</v>
      </c>
      <c r="H283">
        <v>1.2</v>
      </c>
      <c r="I283" s="37">
        <v>97000000000</v>
      </c>
      <c r="J283">
        <v>0.28999999999999998</v>
      </c>
      <c r="M283" s="9">
        <f>2*(nov_2021_out_good[[#This Row],[Mass (kg)]]/4/1500)^0.3333</f>
        <v>0</v>
      </c>
      <c r="N283" t="s">
        <v>492</v>
      </c>
      <c r="O283" t="s">
        <v>491</v>
      </c>
      <c r="P283">
        <v>19.399999999999999</v>
      </c>
      <c r="Q283">
        <v>-66</v>
      </c>
      <c r="R283">
        <v>15.533512160000001</v>
      </c>
      <c r="S283">
        <v>41.437804329999999</v>
      </c>
      <c r="T283">
        <v>121.5113324</v>
      </c>
      <c r="U283">
        <v>5.3731137340000004</v>
      </c>
      <c r="V283">
        <v>-8.7642332320000005</v>
      </c>
      <c r="W283">
        <v>11.64507899</v>
      </c>
      <c r="Z283">
        <v>1</v>
      </c>
      <c r="AA283">
        <v>0.97651770000000004</v>
      </c>
      <c r="AB283">
        <v>1.0280000000000001E-3</v>
      </c>
      <c r="AC283">
        <v>6.0569850000000001</v>
      </c>
      <c r="AD283">
        <v>3.5167513000000001</v>
      </c>
      <c r="AE283">
        <v>1.2347581000000001</v>
      </c>
      <c r="AF283">
        <v>0.72232390000000002</v>
      </c>
      <c r="AG283">
        <v>9.7538399999999997E-2</v>
      </c>
      <c r="AH283">
        <v>7.0169790000000001</v>
      </c>
      <c r="AI283">
        <v>0.4612367</v>
      </c>
      <c r="AJ283">
        <v>10.705821500000001</v>
      </c>
      <c r="AK283">
        <v>0.81432380000000004</v>
      </c>
      <c r="AL283">
        <v>116.972532</v>
      </c>
      <c r="AM283">
        <v>1.2229999999999999E-3</v>
      </c>
      <c r="AN283">
        <v>10.441739999999999</v>
      </c>
      <c r="AO283">
        <v>1.1373622000000001</v>
      </c>
      <c r="AP283">
        <v>39.387233700000003</v>
      </c>
      <c r="AQ283">
        <v>1.1243236999999999</v>
      </c>
      <c r="AR283">
        <v>52.347732999999998</v>
      </c>
      <c r="AS283">
        <v>1.5640890999999999</v>
      </c>
      <c r="AT283">
        <v>-9.3182814</v>
      </c>
      <c r="AU283">
        <v>1.3818359</v>
      </c>
      <c r="AV283" s="40">
        <f>(5.2/nov_2021_out_good[[#This Row],[a]]+2*COS(nov_2021_out_good[[#This Row],[incl]]*3.1415/180)*((nov_2021_out_good[[#This Row],[a]]/5.2*(1-nov_2021_out_good[[#This Row],[e]]^2)^0.5)))</f>
        <v>2.4070265468794587</v>
      </c>
      <c r="AW283" s="33"/>
      <c r="AX283" s="33"/>
      <c r="AY283" s="33"/>
      <c r="AZ283" s="33"/>
      <c r="BA283" s="33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D420-EF1B-41F6-8E11-99DFCE0FF0F6}">
  <dimension ref="A1:T278"/>
  <sheetViews>
    <sheetView workbookViewId="0">
      <selection activeCell="G24" sqref="G24:P24"/>
    </sheetView>
  </sheetViews>
  <sheetFormatPr defaultRowHeight="15"/>
  <cols>
    <col min="1" max="1" width="25.42578125" customWidth="1"/>
  </cols>
  <sheetData>
    <row r="1" spans="1:20">
      <c r="A1" t="s">
        <v>2807</v>
      </c>
      <c r="B1" t="s">
        <v>778</v>
      </c>
      <c r="C1" t="s">
        <v>2808</v>
      </c>
      <c r="D1">
        <v>35.799999999999997</v>
      </c>
      <c r="E1">
        <v>17.399999999999999</v>
      </c>
      <c r="F1">
        <v>-13.9</v>
      </c>
      <c r="G1">
        <v>-4.3</v>
      </c>
      <c r="H1">
        <v>9.5</v>
      </c>
      <c r="I1" t="s">
        <v>1739</v>
      </c>
      <c r="J1">
        <v>0.11</v>
      </c>
      <c r="K1" t="s">
        <v>492</v>
      </c>
      <c r="L1" t="s">
        <v>493</v>
      </c>
      <c r="M1" t="s">
        <v>1289</v>
      </c>
      <c r="N1" t="s">
        <v>2832</v>
      </c>
      <c r="O1">
        <v>17.376708549089496</v>
      </c>
      <c r="P1">
        <v>85.330933506441525</v>
      </c>
      <c r="Q1">
        <v>217.33427795836866</v>
      </c>
      <c r="R1">
        <v>13.770558564597872</v>
      </c>
      <c r="S1">
        <v>10.503379814042063</v>
      </c>
      <c r="T1">
        <v>1.4144713856964071</v>
      </c>
    </row>
    <row r="2" spans="1:20">
      <c r="A2" t="s">
        <v>2809</v>
      </c>
      <c r="B2" t="s">
        <v>2810</v>
      </c>
      <c r="C2" t="s">
        <v>2811</v>
      </c>
      <c r="D2">
        <v>14</v>
      </c>
      <c r="E2">
        <v>21.9</v>
      </c>
      <c r="F2">
        <v>18.399999999999999</v>
      </c>
      <c r="G2">
        <v>-11.4</v>
      </c>
      <c r="H2">
        <v>-3.5</v>
      </c>
      <c r="I2" t="s">
        <v>1746</v>
      </c>
      <c r="J2">
        <v>8.5999999999999993E-2</v>
      </c>
      <c r="K2" t="s">
        <v>492</v>
      </c>
      <c r="L2" t="s">
        <v>493</v>
      </c>
      <c r="M2" t="s">
        <v>2833</v>
      </c>
      <c r="N2" t="s">
        <v>2834</v>
      </c>
      <c r="O2">
        <v>21.926468023829099</v>
      </c>
      <c r="P2">
        <v>20.212263150881082</v>
      </c>
      <c r="Q2">
        <v>240.20309392259557</v>
      </c>
      <c r="R2">
        <v>3.7645080658742804</v>
      </c>
      <c r="S2">
        <v>6.5740247556765636</v>
      </c>
      <c r="T2">
        <v>20.57621630751677</v>
      </c>
    </row>
    <row r="3" spans="1:20">
      <c r="A3" t="s">
        <v>2818</v>
      </c>
      <c r="B3" t="s">
        <v>2819</v>
      </c>
      <c r="C3" t="s">
        <v>2820</v>
      </c>
      <c r="D3">
        <v>37.5</v>
      </c>
      <c r="E3">
        <v>29.9</v>
      </c>
      <c r="F3">
        <v>-17.100000000000001</v>
      </c>
      <c r="G3">
        <v>23.5</v>
      </c>
      <c r="H3">
        <v>-7.2</v>
      </c>
      <c r="I3" t="s">
        <v>2582</v>
      </c>
      <c r="J3">
        <v>0.68</v>
      </c>
      <c r="K3" t="s">
        <v>490</v>
      </c>
      <c r="L3" t="s">
        <v>491</v>
      </c>
      <c r="M3">
        <v>-6</v>
      </c>
      <c r="N3">
        <v>-86.9</v>
      </c>
      <c r="O3">
        <v>29.941609843159739</v>
      </c>
      <c r="P3">
        <v>38.279390153038868</v>
      </c>
      <c r="Q3">
        <v>58.433460410783667</v>
      </c>
      <c r="R3">
        <v>-9.7100444389988922</v>
      </c>
      <c r="S3">
        <v>-15.804124956378681</v>
      </c>
      <c r="T3">
        <v>23.504141578790644</v>
      </c>
    </row>
    <row r="4" spans="1:20">
      <c r="A4" t="s">
        <v>2821</v>
      </c>
      <c r="B4" t="s">
        <v>2822</v>
      </c>
      <c r="C4" t="s">
        <v>2823</v>
      </c>
      <c r="D4">
        <v>38.1</v>
      </c>
      <c r="E4">
        <v>19.8</v>
      </c>
      <c r="F4">
        <v>-6.1</v>
      </c>
      <c r="G4">
        <v>17.7</v>
      </c>
      <c r="H4">
        <v>6.5</v>
      </c>
      <c r="I4" t="s">
        <v>2824</v>
      </c>
      <c r="J4">
        <v>1.3</v>
      </c>
      <c r="K4" t="s">
        <v>490</v>
      </c>
      <c r="L4" t="s">
        <v>491</v>
      </c>
      <c r="M4">
        <v>-44.8</v>
      </c>
      <c r="N4">
        <v>-2.9</v>
      </c>
      <c r="O4">
        <v>19.817921182606412</v>
      </c>
      <c r="P4">
        <v>61.229617715993321</v>
      </c>
      <c r="Q4">
        <v>271.02763102205938</v>
      </c>
      <c r="R4">
        <v>-0.3115507857374098</v>
      </c>
      <c r="S4">
        <v>17.368715687702252</v>
      </c>
      <c r="T4">
        <v>9.5383778216042607</v>
      </c>
    </row>
    <row r="5" spans="1:20">
      <c r="A5" t="s">
        <v>2825</v>
      </c>
      <c r="B5" t="s">
        <v>2826</v>
      </c>
      <c r="C5" t="s">
        <v>2827</v>
      </c>
      <c r="D5">
        <v>33.6</v>
      </c>
      <c r="E5">
        <v>15.2</v>
      </c>
      <c r="F5">
        <v>-2.1</v>
      </c>
      <c r="G5">
        <v>-2.2000000000000002</v>
      </c>
      <c r="H5">
        <v>14.9</v>
      </c>
      <c r="I5" t="s">
        <v>2772</v>
      </c>
      <c r="J5">
        <v>0.27</v>
      </c>
      <c r="K5" t="s">
        <v>490</v>
      </c>
      <c r="L5" t="s">
        <v>493</v>
      </c>
      <c r="M5">
        <v>-40.5</v>
      </c>
      <c r="N5" t="s">
        <v>2835</v>
      </c>
      <c r="O5">
        <v>15.207235120165665</v>
      </c>
      <c r="P5">
        <v>39.854560947226837</v>
      </c>
      <c r="Q5">
        <v>189.05038805137161</v>
      </c>
      <c r="R5">
        <v>9.6240933477729005</v>
      </c>
      <c r="S5">
        <v>1.5329839564522123</v>
      </c>
      <c r="T5">
        <v>11.674193223628496</v>
      </c>
    </row>
    <row r="6" spans="1:20">
      <c r="A6" t="s">
        <v>2828</v>
      </c>
      <c r="B6" t="s">
        <v>919</v>
      </c>
      <c r="C6" t="s">
        <v>2829</v>
      </c>
      <c r="D6">
        <v>32.700000000000003</v>
      </c>
      <c r="E6">
        <v>17.399999999999999</v>
      </c>
      <c r="F6">
        <v>-7.1</v>
      </c>
      <c r="G6">
        <v>15.5</v>
      </c>
      <c r="H6">
        <v>-3.3</v>
      </c>
      <c r="I6" t="s">
        <v>1753</v>
      </c>
      <c r="J6">
        <v>0.19</v>
      </c>
      <c r="K6" t="s">
        <v>490</v>
      </c>
      <c r="L6" t="s">
        <v>491</v>
      </c>
      <c r="M6">
        <v>-23.3</v>
      </c>
      <c r="N6">
        <v>-20.5</v>
      </c>
      <c r="O6">
        <v>17.365195075207186</v>
      </c>
      <c r="P6">
        <v>55.690036102295984</v>
      </c>
      <c r="Q6">
        <v>302.98280197070727</v>
      </c>
      <c r="R6">
        <v>-7.8085038049179243</v>
      </c>
      <c r="S6">
        <v>12.031946526531465</v>
      </c>
      <c r="T6">
        <v>9.7882343204108917</v>
      </c>
    </row>
    <row r="7" spans="1:20">
      <c r="A7" t="s">
        <v>2830</v>
      </c>
      <c r="B7" t="s">
        <v>456</v>
      </c>
      <c r="C7" t="s">
        <v>2831</v>
      </c>
      <c r="D7">
        <v>32.200000000000003</v>
      </c>
      <c r="E7">
        <v>16</v>
      </c>
      <c r="F7">
        <v>-0.9</v>
      </c>
      <c r="G7">
        <v>15.6</v>
      </c>
      <c r="H7">
        <v>-3.6</v>
      </c>
      <c r="I7" t="s">
        <v>1897</v>
      </c>
      <c r="J7">
        <v>0.27</v>
      </c>
      <c r="K7" t="s">
        <v>490</v>
      </c>
      <c r="L7" t="s">
        <v>491</v>
      </c>
      <c r="M7">
        <v>-43</v>
      </c>
      <c r="N7">
        <v>-59.6</v>
      </c>
      <c r="O7">
        <v>16.035273617871322</v>
      </c>
      <c r="P7">
        <v>61.22709273005951</v>
      </c>
      <c r="Q7">
        <v>329.57484064451864</v>
      </c>
      <c r="R7">
        <v>-12.11990946678039</v>
      </c>
      <c r="S7">
        <v>7.1178644184172075</v>
      </c>
      <c r="T7">
        <v>7.7184066126420996</v>
      </c>
    </row>
    <row r="8" spans="1:20">
      <c r="A8" t="s">
        <v>1654</v>
      </c>
      <c r="B8" t="s">
        <v>597</v>
      </c>
      <c r="C8" t="s">
        <v>1655</v>
      </c>
      <c r="D8">
        <v>22</v>
      </c>
      <c r="E8">
        <v>20.2</v>
      </c>
      <c r="F8">
        <v>17.899999999999999</v>
      </c>
      <c r="G8">
        <v>-4.0999999999999996</v>
      </c>
      <c r="H8">
        <v>-8.3000000000000007</v>
      </c>
      <c r="I8" t="s">
        <v>1656</v>
      </c>
      <c r="J8">
        <v>9.5000000000000001E-2</v>
      </c>
      <c r="K8" t="s">
        <v>492</v>
      </c>
      <c r="L8" t="s">
        <v>493</v>
      </c>
      <c r="M8" t="s">
        <v>1379</v>
      </c>
      <c r="N8" t="s">
        <v>2791</v>
      </c>
      <c r="O8">
        <v>20.152171098916366</v>
      </c>
      <c r="P8">
        <v>34.140819751782075</v>
      </c>
      <c r="Q8">
        <v>77.719552378905405</v>
      </c>
      <c r="R8">
        <v>-2.4055980155259524</v>
      </c>
      <c r="S8">
        <v>-11.051186195370075</v>
      </c>
      <c r="T8">
        <v>16.679160106640843</v>
      </c>
    </row>
    <row r="9" spans="1:20">
      <c r="A9" t="s">
        <v>1664</v>
      </c>
      <c r="B9" t="s">
        <v>1665</v>
      </c>
      <c r="C9" t="s">
        <v>1666</v>
      </c>
      <c r="D9">
        <v>19</v>
      </c>
      <c r="E9">
        <v>20.100000000000001</v>
      </c>
      <c r="F9">
        <v>0.2</v>
      </c>
      <c r="G9">
        <v>-18.3</v>
      </c>
      <c r="H9">
        <v>8.1999999999999993</v>
      </c>
      <c r="I9" t="s">
        <v>1667</v>
      </c>
      <c r="J9">
        <v>0.21</v>
      </c>
      <c r="K9" t="s">
        <v>490</v>
      </c>
      <c r="L9" t="s">
        <v>493</v>
      </c>
      <c r="M9">
        <v>-69.7</v>
      </c>
      <c r="N9" t="s">
        <v>2792</v>
      </c>
      <c r="O9">
        <v>20.054176622339799</v>
      </c>
      <c r="P9">
        <v>61.941542124048972</v>
      </c>
      <c r="Q9">
        <v>276.04931878194964</v>
      </c>
      <c r="R9">
        <v>-1.8650073348394347</v>
      </c>
      <c r="S9">
        <v>17.598626147372038</v>
      </c>
      <c r="T9">
        <v>9.4329266596337114</v>
      </c>
    </row>
    <row r="10" spans="1:20">
      <c r="A10" t="s">
        <v>1671</v>
      </c>
      <c r="B10" t="s">
        <v>778</v>
      </c>
      <c r="C10" t="s">
        <v>1672</v>
      </c>
      <c r="D10">
        <v>41.1</v>
      </c>
      <c r="E10">
        <v>24.9</v>
      </c>
      <c r="F10">
        <v>23.1</v>
      </c>
      <c r="G10">
        <v>2</v>
      </c>
      <c r="H10">
        <v>-9.1999999999999993</v>
      </c>
      <c r="I10" t="s">
        <v>1673</v>
      </c>
      <c r="J10">
        <v>0.11</v>
      </c>
      <c r="K10" t="s">
        <v>492</v>
      </c>
      <c r="L10" t="s">
        <v>491</v>
      </c>
      <c r="M10" t="s">
        <v>1289</v>
      </c>
      <c r="N10">
        <v>-127.1</v>
      </c>
      <c r="O10">
        <v>24.944939366532843</v>
      </c>
      <c r="P10">
        <v>44.581660530787879</v>
      </c>
      <c r="Q10">
        <v>259.52681298653459</v>
      </c>
      <c r="R10">
        <v>3.1827920214449925</v>
      </c>
      <c r="S10">
        <v>17.217772781356832</v>
      </c>
      <c r="T10">
        <v>17.767051961363595</v>
      </c>
    </row>
    <row r="11" spans="1:20">
      <c r="A11" t="s">
        <v>1678</v>
      </c>
      <c r="B11" t="s">
        <v>1679</v>
      </c>
      <c r="C11" t="s">
        <v>1680</v>
      </c>
      <c r="D11">
        <v>28.4</v>
      </c>
      <c r="E11">
        <v>12.7</v>
      </c>
      <c r="F11">
        <v>-4.2</v>
      </c>
      <c r="G11">
        <v>11.6</v>
      </c>
      <c r="H11">
        <v>3.2</v>
      </c>
      <c r="I11" t="s">
        <v>1681</v>
      </c>
      <c r="J11">
        <v>0.13</v>
      </c>
      <c r="K11" t="s">
        <v>490</v>
      </c>
      <c r="L11" t="s">
        <v>491</v>
      </c>
      <c r="M11">
        <v>-55.5</v>
      </c>
      <c r="N11">
        <v>-68.900000000000006</v>
      </c>
      <c r="O11">
        <v>12.745195173083856</v>
      </c>
      <c r="P11">
        <v>40.969308412160125</v>
      </c>
      <c r="Q11">
        <v>358.23377904320125</v>
      </c>
      <c r="R11">
        <v>-8.3524765040926336</v>
      </c>
      <c r="S11">
        <v>0.25755812834947722</v>
      </c>
      <c r="T11">
        <v>9.6233985711442713</v>
      </c>
    </row>
    <row r="12" spans="1:20">
      <c r="A12" t="s">
        <v>1682</v>
      </c>
      <c r="B12" t="s">
        <v>1683</v>
      </c>
      <c r="C12" t="s">
        <v>1684</v>
      </c>
      <c r="D12">
        <v>23.8</v>
      </c>
      <c r="E12">
        <v>20.6</v>
      </c>
      <c r="F12">
        <v>-19.3</v>
      </c>
      <c r="G12">
        <v>-6.3</v>
      </c>
      <c r="H12">
        <v>3.6</v>
      </c>
      <c r="I12" t="s">
        <v>1685</v>
      </c>
      <c r="J12">
        <v>0.17</v>
      </c>
      <c r="K12" t="s">
        <v>490</v>
      </c>
      <c r="L12" t="s">
        <v>493</v>
      </c>
      <c r="M12">
        <v>-8.1999999999999993</v>
      </c>
      <c r="N12" t="s">
        <v>2793</v>
      </c>
      <c r="O12">
        <v>20.618923347255549</v>
      </c>
      <c r="P12">
        <v>39.240331913875778</v>
      </c>
      <c r="Q12">
        <v>264.12100199072142</v>
      </c>
      <c r="R12">
        <v>1.3359681700983259</v>
      </c>
      <c r="S12">
        <v>12.974407566566136</v>
      </c>
      <c r="T12">
        <v>15.96934367296025</v>
      </c>
    </row>
    <row r="13" spans="1:20">
      <c r="A13" t="s">
        <v>1686</v>
      </c>
      <c r="B13" t="s">
        <v>175</v>
      </c>
      <c r="C13" t="s">
        <v>1687</v>
      </c>
      <c r="D13">
        <v>31.5</v>
      </c>
      <c r="E13">
        <v>19.7</v>
      </c>
      <c r="F13">
        <v>-17.600000000000001</v>
      </c>
      <c r="G13">
        <v>5.3</v>
      </c>
      <c r="H13">
        <v>-7.2</v>
      </c>
      <c r="I13" t="s">
        <v>1656</v>
      </c>
      <c r="J13">
        <v>9.5000000000000001E-2</v>
      </c>
      <c r="K13" t="s">
        <v>490</v>
      </c>
      <c r="L13" t="s">
        <v>491</v>
      </c>
      <c r="M13">
        <v>-3.2</v>
      </c>
      <c r="N13">
        <v>-64.3</v>
      </c>
      <c r="O13">
        <v>19.740567367732876</v>
      </c>
      <c r="P13">
        <v>52.611316336347812</v>
      </c>
      <c r="Q13">
        <v>59.834801904945152</v>
      </c>
      <c r="R13">
        <v>-7.8814127704728438</v>
      </c>
      <c r="S13">
        <v>-13.560562426556823</v>
      </c>
      <c r="T13">
        <v>11.986846099657864</v>
      </c>
    </row>
    <row r="14" spans="1:20">
      <c r="A14" t="s">
        <v>1692</v>
      </c>
      <c r="B14" t="s">
        <v>1693</v>
      </c>
      <c r="C14" t="s">
        <v>1694</v>
      </c>
      <c r="D14">
        <v>29</v>
      </c>
      <c r="E14">
        <v>19.600000000000001</v>
      </c>
      <c r="F14">
        <v>-16.600000000000001</v>
      </c>
      <c r="G14">
        <v>-10.4</v>
      </c>
      <c r="H14">
        <v>0.1</v>
      </c>
      <c r="I14" t="s">
        <v>1695</v>
      </c>
      <c r="J14">
        <v>0.98</v>
      </c>
      <c r="K14" t="s">
        <v>490</v>
      </c>
      <c r="L14" t="s">
        <v>493</v>
      </c>
      <c r="M14">
        <v>-7.7</v>
      </c>
      <c r="N14" t="s">
        <v>2794</v>
      </c>
      <c r="O14">
        <v>19.589027540947512</v>
      </c>
      <c r="P14">
        <v>42.741739180350244</v>
      </c>
      <c r="Q14">
        <v>277.97358299002559</v>
      </c>
      <c r="R14">
        <v>-1.8442321637251509</v>
      </c>
      <c r="S14">
        <v>13.166438351992984</v>
      </c>
      <c r="T14">
        <v>14.386580860282614</v>
      </c>
    </row>
    <row r="15" spans="1:20">
      <c r="A15" t="s">
        <v>1696</v>
      </c>
      <c r="B15" t="s">
        <v>239</v>
      </c>
      <c r="C15" t="s">
        <v>1697</v>
      </c>
      <c r="D15">
        <v>56.7</v>
      </c>
      <c r="E15">
        <v>18.2</v>
      </c>
      <c r="F15">
        <v>-12.4</v>
      </c>
      <c r="G15">
        <v>11.4</v>
      </c>
      <c r="H15">
        <v>6.9</v>
      </c>
      <c r="I15" t="s">
        <v>1698</v>
      </c>
      <c r="J15">
        <v>0.24</v>
      </c>
      <c r="K15" t="s">
        <v>492</v>
      </c>
      <c r="L15" t="s">
        <v>491</v>
      </c>
      <c r="M15" t="s">
        <v>1511</v>
      </c>
      <c r="N15">
        <v>-20.6</v>
      </c>
      <c r="O15">
        <v>18.202472359545009</v>
      </c>
      <c r="P15">
        <v>32.329909019805882</v>
      </c>
      <c r="Q15">
        <v>220.39287073873322</v>
      </c>
      <c r="R15">
        <v>7.414028476851791</v>
      </c>
      <c r="S15">
        <v>6.3082422673664889</v>
      </c>
      <c r="T15">
        <v>15.380775703476132</v>
      </c>
    </row>
    <row r="16" spans="1:20">
      <c r="A16" t="s">
        <v>1699</v>
      </c>
      <c r="B16" t="s">
        <v>1700</v>
      </c>
      <c r="C16" t="s">
        <v>1701</v>
      </c>
      <c r="D16">
        <v>33.299999999999997</v>
      </c>
      <c r="E16">
        <v>17.2</v>
      </c>
      <c r="F16">
        <v>-11.5</v>
      </c>
      <c r="G16">
        <v>-5.3</v>
      </c>
      <c r="H16">
        <v>-11.7</v>
      </c>
      <c r="I16" t="s">
        <v>1702</v>
      </c>
      <c r="J16">
        <v>4</v>
      </c>
      <c r="K16" t="s">
        <v>492</v>
      </c>
      <c r="L16" t="s">
        <v>491</v>
      </c>
      <c r="M16" t="s">
        <v>2795</v>
      </c>
      <c r="N16">
        <v>-9.1</v>
      </c>
      <c r="O16">
        <v>17.240359625019426</v>
      </c>
      <c r="P16">
        <v>32.182769042999603</v>
      </c>
      <c r="Q16">
        <v>129.8265290112785</v>
      </c>
      <c r="R16">
        <v>5.8811313688696698</v>
      </c>
      <c r="S16">
        <v>-7.0521109491586484</v>
      </c>
      <c r="T16">
        <v>14.591436700436795</v>
      </c>
    </row>
    <row r="17" spans="1:20">
      <c r="A17" t="s">
        <v>1711</v>
      </c>
      <c r="B17" t="s">
        <v>1712</v>
      </c>
      <c r="C17" t="s">
        <v>477</v>
      </c>
      <c r="D17">
        <v>32.4</v>
      </c>
      <c r="E17">
        <v>21.5</v>
      </c>
      <c r="F17">
        <v>-4.4000000000000004</v>
      </c>
      <c r="G17">
        <v>-19.600000000000001</v>
      </c>
      <c r="H17">
        <v>-7.7</v>
      </c>
      <c r="I17" t="s">
        <v>1667</v>
      </c>
      <c r="J17">
        <v>0.21</v>
      </c>
      <c r="K17" t="s">
        <v>492</v>
      </c>
      <c r="L17" t="s">
        <v>493</v>
      </c>
      <c r="M17" t="s">
        <v>1539</v>
      </c>
      <c r="N17" t="s">
        <v>1487</v>
      </c>
      <c r="O17">
        <v>21.513019313894553</v>
      </c>
      <c r="P17">
        <v>25.597446515021261</v>
      </c>
      <c r="Q17">
        <v>50.593862800992099</v>
      </c>
      <c r="R17">
        <v>-5.9003383116056707</v>
      </c>
      <c r="S17">
        <v>-7.1816209065729284</v>
      </c>
      <c r="T17">
        <v>19.401554807872309</v>
      </c>
    </row>
    <row r="18" spans="1:20">
      <c r="A18" t="s">
        <v>1713</v>
      </c>
      <c r="B18" t="s">
        <v>60</v>
      </c>
      <c r="C18" t="s">
        <v>1714</v>
      </c>
      <c r="D18">
        <v>26.5</v>
      </c>
      <c r="E18">
        <v>13.1</v>
      </c>
      <c r="F18">
        <v>-8.9</v>
      </c>
      <c r="G18">
        <v>-7.3</v>
      </c>
      <c r="H18">
        <v>-6.3</v>
      </c>
      <c r="I18" t="s">
        <v>1715</v>
      </c>
      <c r="J18">
        <v>7</v>
      </c>
      <c r="K18" t="s">
        <v>490</v>
      </c>
      <c r="L18" t="s">
        <v>493</v>
      </c>
      <c r="M18">
        <v>-28.7</v>
      </c>
      <c r="N18" t="s">
        <v>1548</v>
      </c>
      <c r="O18">
        <v>13.122118731363468</v>
      </c>
      <c r="P18">
        <v>63.315670843004376</v>
      </c>
      <c r="Q18">
        <v>27.406603000132179</v>
      </c>
      <c r="R18">
        <v>-10.408602978163355</v>
      </c>
      <c r="S18">
        <v>-5.3968292454221665</v>
      </c>
      <c r="T18">
        <v>5.8928107163496204</v>
      </c>
    </row>
    <row r="19" spans="1:20">
      <c r="A19" t="s">
        <v>1716</v>
      </c>
      <c r="B19" t="s">
        <v>1717</v>
      </c>
      <c r="C19" t="s">
        <v>1718</v>
      </c>
      <c r="D19">
        <v>36</v>
      </c>
      <c r="E19">
        <v>22.8</v>
      </c>
      <c r="F19">
        <v>17.600000000000001</v>
      </c>
      <c r="G19">
        <v>9.6999999999999993</v>
      </c>
      <c r="H19">
        <v>-10.8</v>
      </c>
      <c r="I19" t="s">
        <v>1719</v>
      </c>
      <c r="J19">
        <v>0.44</v>
      </c>
      <c r="K19" t="s">
        <v>490</v>
      </c>
      <c r="L19" t="s">
        <v>493</v>
      </c>
      <c r="M19">
        <v>-13.3</v>
      </c>
      <c r="N19" t="s">
        <v>2796</v>
      </c>
      <c r="O19">
        <v>22.814249932881861</v>
      </c>
      <c r="P19">
        <v>76.661176056449946</v>
      </c>
      <c r="Q19">
        <v>56.222381559203413</v>
      </c>
      <c r="R19">
        <v>-12.341879663158654</v>
      </c>
      <c r="S19">
        <v>-18.451667764901352</v>
      </c>
      <c r="T19">
        <v>5.2634554309703532</v>
      </c>
    </row>
    <row r="20" spans="1:20">
      <c r="A20" t="s">
        <v>1720</v>
      </c>
      <c r="B20" t="s">
        <v>1166</v>
      </c>
      <c r="C20" t="s">
        <v>1721</v>
      </c>
      <c r="D20">
        <v>36.6</v>
      </c>
      <c r="E20">
        <v>20</v>
      </c>
      <c r="F20">
        <v>-10.8</v>
      </c>
      <c r="G20">
        <v>16.8</v>
      </c>
      <c r="H20">
        <v>1</v>
      </c>
      <c r="I20" t="s">
        <v>1722</v>
      </c>
      <c r="J20">
        <v>0.18</v>
      </c>
      <c r="K20" t="s">
        <v>492</v>
      </c>
      <c r="L20" t="s">
        <v>491</v>
      </c>
      <c r="M20" t="s">
        <v>2797</v>
      </c>
      <c r="N20">
        <v>-38</v>
      </c>
      <c r="O20">
        <v>19.996999774966245</v>
      </c>
      <c r="P20">
        <v>55.408133021350665</v>
      </c>
      <c r="Q20">
        <v>203.59598620685094</v>
      </c>
      <c r="R20">
        <v>15.085505279489659</v>
      </c>
      <c r="S20">
        <v>6.589436727433216</v>
      </c>
      <c r="T20">
        <v>11.352834627424283</v>
      </c>
    </row>
    <row r="21" spans="1:20">
      <c r="A21" t="s">
        <v>1725</v>
      </c>
      <c r="B21" t="s">
        <v>1726</v>
      </c>
      <c r="C21" t="s">
        <v>1727</v>
      </c>
      <c r="D21">
        <v>40.799999999999997</v>
      </c>
      <c r="E21">
        <v>22.8</v>
      </c>
      <c r="F21">
        <v>-2.5</v>
      </c>
      <c r="G21">
        <v>5.3</v>
      </c>
      <c r="H21">
        <v>22</v>
      </c>
      <c r="I21" t="s">
        <v>1728</v>
      </c>
      <c r="J21">
        <v>2.9</v>
      </c>
      <c r="K21" t="s">
        <v>490</v>
      </c>
      <c r="L21" t="s">
        <v>491</v>
      </c>
      <c r="M21">
        <v>-58.4</v>
      </c>
      <c r="N21">
        <v>-160.19999999999999</v>
      </c>
      <c r="O21">
        <v>22.767081499392933</v>
      </c>
      <c r="P21">
        <v>35.883234903954978</v>
      </c>
      <c r="Q21">
        <v>154.07817621214681</v>
      </c>
      <c r="R21">
        <v>12.002008948791778</v>
      </c>
      <c r="S21">
        <v>-5.8335128761151278</v>
      </c>
      <c r="T21">
        <v>18.446189544654505</v>
      </c>
    </row>
    <row r="22" spans="1:20">
      <c r="A22" t="s">
        <v>1733</v>
      </c>
      <c r="B22" t="s">
        <v>1665</v>
      </c>
      <c r="C22" t="s">
        <v>1734</v>
      </c>
      <c r="D22">
        <v>44</v>
      </c>
      <c r="E22">
        <v>22</v>
      </c>
      <c r="F22">
        <v>7.4</v>
      </c>
      <c r="G22">
        <v>-8.6</v>
      </c>
      <c r="H22">
        <v>18.8</v>
      </c>
      <c r="I22" t="s">
        <v>1691</v>
      </c>
      <c r="J22">
        <v>7.2999999999999995E-2</v>
      </c>
      <c r="K22" t="s">
        <v>490</v>
      </c>
      <c r="L22" t="s">
        <v>493</v>
      </c>
      <c r="M22">
        <v>-69.7</v>
      </c>
      <c r="N22" t="s">
        <v>2798</v>
      </c>
      <c r="O22">
        <v>21.958141997901372</v>
      </c>
      <c r="P22">
        <v>12.694230311490738</v>
      </c>
      <c r="Q22">
        <v>39.544943560502958</v>
      </c>
      <c r="R22">
        <v>-3.720878270176617</v>
      </c>
      <c r="S22">
        <v>-3.0721605737277473</v>
      </c>
      <c r="T22">
        <v>21.421412052144468</v>
      </c>
    </row>
    <row r="23" spans="1:20">
      <c r="A23" t="s">
        <v>1737</v>
      </c>
      <c r="B23" t="s">
        <v>1190</v>
      </c>
      <c r="C23" t="s">
        <v>1738</v>
      </c>
      <c r="D23">
        <v>56</v>
      </c>
      <c r="E23">
        <v>18.2</v>
      </c>
      <c r="F23">
        <v>10.3</v>
      </c>
      <c r="G23">
        <v>-7.1</v>
      </c>
      <c r="H23">
        <v>-13.2</v>
      </c>
      <c r="I23" t="s">
        <v>1739</v>
      </c>
      <c r="J23">
        <v>0.11</v>
      </c>
      <c r="K23" t="s">
        <v>492</v>
      </c>
      <c r="L23" t="s">
        <v>493</v>
      </c>
      <c r="M23" t="s">
        <v>2799</v>
      </c>
      <c r="N23" t="s">
        <v>2800</v>
      </c>
      <c r="O23">
        <v>18.186258548695495</v>
      </c>
      <c r="P23">
        <v>47.792797201420782</v>
      </c>
      <c r="Q23">
        <v>67.713763535478066</v>
      </c>
      <c r="R23">
        <v>-5.1086325403783084</v>
      </c>
      <c r="S23">
        <v>-12.464661144615471</v>
      </c>
      <c r="T23">
        <v>12.217777871499431</v>
      </c>
    </row>
    <row r="24" spans="1:20">
      <c r="A24" t="s">
        <v>1742</v>
      </c>
      <c r="B24" t="s">
        <v>1743</v>
      </c>
      <c r="C24" t="s">
        <v>1744</v>
      </c>
      <c r="D24">
        <v>38.4</v>
      </c>
      <c r="E24">
        <v>19.7</v>
      </c>
      <c r="F24">
        <v>0.2</v>
      </c>
      <c r="G24" t="s">
        <v>2781</v>
      </c>
      <c r="H24" t="s">
        <v>1243</v>
      </c>
      <c r="I24" t="s">
        <v>1244</v>
      </c>
      <c r="O24" t="s">
        <v>2782</v>
      </c>
      <c r="P24" s="35">
        <v>30</v>
      </c>
      <c r="Q24">
        <v>357.41732861344587</v>
      </c>
      <c r="R24">
        <v>-15.382112724157436</v>
      </c>
      <c r="S24">
        <v>0.6938359366397695</v>
      </c>
      <c r="T24">
        <v>12.326767615005211</v>
      </c>
    </row>
    <row r="25" spans="1:20">
      <c r="A25" t="s">
        <v>1501</v>
      </c>
      <c r="B25" t="s">
        <v>660</v>
      </c>
      <c r="C25" t="s">
        <v>16</v>
      </c>
      <c r="D25">
        <v>35</v>
      </c>
      <c r="E25">
        <v>23</v>
      </c>
      <c r="F25">
        <v>7</v>
      </c>
      <c r="G25">
        <v>-18.3</v>
      </c>
      <c r="H25">
        <v>-12</v>
      </c>
      <c r="I25" t="s">
        <v>1746</v>
      </c>
      <c r="J25">
        <v>8.5999999999999993E-2</v>
      </c>
      <c r="K25" t="s">
        <v>490</v>
      </c>
      <c r="L25" t="s">
        <v>493</v>
      </c>
      <c r="M25">
        <v>-6.8</v>
      </c>
      <c r="N25" t="s">
        <v>1251</v>
      </c>
      <c r="O25">
        <v>22.975856893704751</v>
      </c>
      <c r="P25">
        <v>39.073219547051202</v>
      </c>
      <c r="Q25">
        <v>348.91841518023614</v>
      </c>
      <c r="R25">
        <v>-14.211957574469546</v>
      </c>
      <c r="S25">
        <v>2.7835318993493328</v>
      </c>
      <c r="T25">
        <v>17.837102120770133</v>
      </c>
    </row>
    <row r="26" spans="1:20">
      <c r="A26" t="s">
        <v>1502</v>
      </c>
      <c r="B26" t="s">
        <v>703</v>
      </c>
      <c r="C26" t="s">
        <v>704</v>
      </c>
      <c r="D26">
        <v>30</v>
      </c>
      <c r="E26">
        <v>15.9</v>
      </c>
      <c r="F26">
        <v>-14.1</v>
      </c>
      <c r="G26">
        <v>-7</v>
      </c>
      <c r="H26">
        <v>-1.9</v>
      </c>
      <c r="I26" t="s">
        <v>1751</v>
      </c>
      <c r="J26">
        <v>0.13</v>
      </c>
      <c r="K26" t="s">
        <v>492</v>
      </c>
      <c r="L26" t="s">
        <v>493</v>
      </c>
      <c r="M26" t="s">
        <v>1252</v>
      </c>
      <c r="N26" t="s">
        <v>1253</v>
      </c>
      <c r="O26">
        <v>15.856229059899457</v>
      </c>
      <c r="P26">
        <v>49.162755898648065</v>
      </c>
      <c r="Q26">
        <v>213.67803697300792</v>
      </c>
      <c r="R26">
        <v>9.9829632495181677</v>
      </c>
      <c r="S26">
        <v>6.6522814837738116</v>
      </c>
      <c r="T26">
        <v>10.368586973132343</v>
      </c>
    </row>
    <row r="27" spans="1:20">
      <c r="A27" t="s">
        <v>1754</v>
      </c>
      <c r="B27" t="s">
        <v>707</v>
      </c>
      <c r="C27" t="s">
        <v>708</v>
      </c>
      <c r="D27">
        <v>31.4</v>
      </c>
      <c r="E27">
        <v>27.5</v>
      </c>
      <c r="F27">
        <v>12.9</v>
      </c>
      <c r="G27">
        <v>4.2</v>
      </c>
      <c r="H27">
        <v>-23.9</v>
      </c>
      <c r="I27" t="s">
        <v>1691</v>
      </c>
      <c r="J27">
        <v>7.2999999999999995E-2</v>
      </c>
      <c r="K27" t="s">
        <v>492</v>
      </c>
      <c r="L27" t="s">
        <v>493</v>
      </c>
      <c r="M27" t="s">
        <v>1254</v>
      </c>
      <c r="N27" t="s">
        <v>1255</v>
      </c>
      <c r="O27">
        <v>27.481994105231884</v>
      </c>
      <c r="P27">
        <v>21.696862173037704</v>
      </c>
      <c r="Q27">
        <v>67.384281954644266</v>
      </c>
      <c r="R27">
        <v>-3.9070057375777214</v>
      </c>
      <c r="S27">
        <v>-9.37872568148663</v>
      </c>
      <c r="T27">
        <v>25.534972307757801</v>
      </c>
    </row>
    <row r="28" spans="1:20">
      <c r="A28" t="s">
        <v>1503</v>
      </c>
      <c r="B28" t="s">
        <v>709</v>
      </c>
      <c r="C28" t="s">
        <v>710</v>
      </c>
      <c r="D28">
        <v>28</v>
      </c>
      <c r="E28">
        <v>21.2</v>
      </c>
      <c r="F28">
        <v>-3.5</v>
      </c>
      <c r="G28">
        <v>-9</v>
      </c>
      <c r="H28">
        <v>-18.899999999999999</v>
      </c>
      <c r="I28" t="s">
        <v>1755</v>
      </c>
      <c r="J28">
        <v>0.4</v>
      </c>
      <c r="K28" t="s">
        <v>492</v>
      </c>
      <c r="L28" t="s">
        <v>491</v>
      </c>
      <c r="M28" t="s">
        <v>1256</v>
      </c>
      <c r="N28">
        <v>-148</v>
      </c>
      <c r="O28">
        <v>21.224042970178889</v>
      </c>
      <c r="P28">
        <v>59.687428767246551</v>
      </c>
      <c r="Q28">
        <v>341.61888489486512</v>
      </c>
      <c r="R28">
        <v>-17.387585787295727</v>
      </c>
      <c r="S28">
        <v>5.7777154400203621</v>
      </c>
      <c r="T28">
        <v>10.712136331450507</v>
      </c>
    </row>
    <row r="29" spans="1:20">
      <c r="A29" t="s">
        <v>1504</v>
      </c>
      <c r="B29" t="s">
        <v>711</v>
      </c>
      <c r="C29" t="s">
        <v>712</v>
      </c>
      <c r="D29">
        <v>26</v>
      </c>
      <c r="E29">
        <v>13.6</v>
      </c>
      <c r="F29">
        <v>-4.4000000000000004</v>
      </c>
      <c r="G29">
        <v>6.9</v>
      </c>
      <c r="H29">
        <v>10.9</v>
      </c>
      <c r="I29" t="s">
        <v>1673</v>
      </c>
      <c r="J29">
        <v>0.11</v>
      </c>
      <c r="K29" t="s">
        <v>490</v>
      </c>
      <c r="L29" t="s">
        <v>491</v>
      </c>
      <c r="M29">
        <v>-2.1</v>
      </c>
      <c r="N29">
        <v>-111.8</v>
      </c>
      <c r="O29">
        <v>13.63011371926148</v>
      </c>
      <c r="P29">
        <v>67.714927590084869</v>
      </c>
      <c r="Q29">
        <v>148.19049983360915</v>
      </c>
      <c r="R29">
        <v>10.717796156419393</v>
      </c>
      <c r="S29">
        <v>-6.6477757033064684</v>
      </c>
      <c r="T29">
        <v>5.1687448909740068</v>
      </c>
    </row>
    <row r="30" spans="1:20">
      <c r="A30" t="s">
        <v>1505</v>
      </c>
      <c r="B30" t="s">
        <v>715</v>
      </c>
      <c r="C30" t="s">
        <v>716</v>
      </c>
      <c r="D30">
        <v>26.4</v>
      </c>
      <c r="E30">
        <v>14.7</v>
      </c>
      <c r="F30">
        <v>-1.6</v>
      </c>
      <c r="G30">
        <v>-11.9</v>
      </c>
      <c r="H30">
        <v>-8.4</v>
      </c>
      <c r="I30" t="s">
        <v>1751</v>
      </c>
      <c r="J30">
        <v>0.13</v>
      </c>
      <c r="K30" t="s">
        <v>492</v>
      </c>
      <c r="L30" t="s">
        <v>493</v>
      </c>
      <c r="M30" t="s">
        <v>1257</v>
      </c>
      <c r="N30" t="s">
        <v>1258</v>
      </c>
      <c r="O30">
        <v>14.653668482670133</v>
      </c>
      <c r="P30">
        <v>14.531633937304631</v>
      </c>
      <c r="Q30">
        <v>244.59362311041411</v>
      </c>
      <c r="R30">
        <v>1.5774860060811369</v>
      </c>
      <c r="S30">
        <v>3.3212237720670861</v>
      </c>
      <c r="T30">
        <v>14.184886695228647</v>
      </c>
    </row>
    <row r="31" spans="1:20">
      <c r="A31" t="s">
        <v>1759</v>
      </c>
      <c r="B31" t="s">
        <v>717</v>
      </c>
      <c r="C31" t="s">
        <v>718</v>
      </c>
      <c r="D31">
        <v>43.4</v>
      </c>
      <c r="E31">
        <v>15.7</v>
      </c>
      <c r="F31">
        <v>0.7</v>
      </c>
      <c r="G31">
        <v>15.7</v>
      </c>
      <c r="H31">
        <v>-0.5</v>
      </c>
      <c r="I31" t="s">
        <v>1760</v>
      </c>
      <c r="J31">
        <v>1.8</v>
      </c>
      <c r="K31" t="s">
        <v>492</v>
      </c>
      <c r="L31" t="s">
        <v>491</v>
      </c>
      <c r="M31" t="s">
        <v>1259</v>
      </c>
      <c r="N31">
        <v>-164.2</v>
      </c>
      <c r="O31">
        <v>15.723549217654391</v>
      </c>
      <c r="P31">
        <v>75.673651080336555</v>
      </c>
      <c r="Q31">
        <v>101.73372182893984</v>
      </c>
      <c r="R31">
        <v>3.098158639462667</v>
      </c>
      <c r="S31">
        <v>-14.91622632507605</v>
      </c>
      <c r="T31">
        <v>3.890707553110496</v>
      </c>
    </row>
    <row r="32" spans="1:20">
      <c r="A32" t="s">
        <v>1765</v>
      </c>
      <c r="B32" t="s">
        <v>722</v>
      </c>
      <c r="C32" t="s">
        <v>723</v>
      </c>
      <c r="D32">
        <v>31</v>
      </c>
      <c r="E32">
        <v>26.6</v>
      </c>
      <c r="F32">
        <v>9.6</v>
      </c>
      <c r="G32">
        <v>-24.4</v>
      </c>
      <c r="H32">
        <v>-4.5999999999999996</v>
      </c>
      <c r="I32" t="s">
        <v>1708</v>
      </c>
      <c r="J32">
        <v>7.5999999999999998E-2</v>
      </c>
      <c r="K32" t="s">
        <v>490</v>
      </c>
      <c r="L32" t="s">
        <v>493</v>
      </c>
      <c r="M32">
        <v>-34.700000000000003</v>
      </c>
      <c r="N32" t="s">
        <v>1260</v>
      </c>
      <c r="O32">
        <v>26.621044307089079</v>
      </c>
      <c r="P32">
        <v>52.680181163120821</v>
      </c>
      <c r="Q32">
        <v>322.38752104015339</v>
      </c>
      <c r="R32">
        <v>-16.770554881866719</v>
      </c>
      <c r="S32">
        <v>12.920885703866819</v>
      </c>
      <c r="T32">
        <v>16.139368066374416</v>
      </c>
    </row>
    <row r="33" spans="1:20">
      <c r="A33" t="s">
        <v>1768</v>
      </c>
      <c r="B33" t="s">
        <v>726</v>
      </c>
      <c r="C33" t="s">
        <v>727</v>
      </c>
      <c r="D33">
        <v>44.4</v>
      </c>
      <c r="E33">
        <v>14.1</v>
      </c>
      <c r="F33">
        <v>-2.8</v>
      </c>
      <c r="G33">
        <v>12.6</v>
      </c>
      <c r="H33">
        <v>5.6</v>
      </c>
      <c r="I33" t="s">
        <v>1708</v>
      </c>
      <c r="J33">
        <v>7.5999999999999998E-2</v>
      </c>
      <c r="K33" t="s">
        <v>492</v>
      </c>
      <c r="L33" t="s">
        <v>491</v>
      </c>
      <c r="M33" t="s">
        <v>1261</v>
      </c>
      <c r="N33">
        <v>-79.099999999999994</v>
      </c>
      <c r="O33">
        <v>14.069825869569245</v>
      </c>
      <c r="P33">
        <v>50.278787250729408</v>
      </c>
      <c r="Q33">
        <v>178.057214163391</v>
      </c>
      <c r="R33">
        <v>10.815768901365693</v>
      </c>
      <c r="S33">
        <v>-0.36688181336830228</v>
      </c>
      <c r="T33">
        <v>8.9913592302426828</v>
      </c>
    </row>
    <row r="34" spans="1:20">
      <c r="A34" t="s">
        <v>1506</v>
      </c>
      <c r="B34" t="s">
        <v>728</v>
      </c>
      <c r="C34" t="s">
        <v>729</v>
      </c>
      <c r="D34">
        <v>40</v>
      </c>
      <c r="E34">
        <v>14.1</v>
      </c>
      <c r="F34">
        <v>-8.9</v>
      </c>
      <c r="G34">
        <v>6.3</v>
      </c>
      <c r="H34">
        <v>-9</v>
      </c>
      <c r="I34" t="s">
        <v>1755</v>
      </c>
      <c r="J34">
        <v>0.4</v>
      </c>
      <c r="K34" t="s">
        <v>492</v>
      </c>
      <c r="L34" t="s">
        <v>493</v>
      </c>
      <c r="M34" t="s">
        <v>1262</v>
      </c>
      <c r="N34" t="s">
        <v>1263</v>
      </c>
      <c r="O34">
        <v>14.138599647772759</v>
      </c>
      <c r="P34">
        <v>65.998591609882197</v>
      </c>
      <c r="Q34">
        <v>328.67880646654214</v>
      </c>
      <c r="R34">
        <v>-11.033803229335227</v>
      </c>
      <c r="S34">
        <v>6.7142489295274368</v>
      </c>
      <c r="T34">
        <v>5.7510040522200283</v>
      </c>
    </row>
    <row r="35" spans="1:20">
      <c r="A35" t="s">
        <v>1769</v>
      </c>
      <c r="B35" t="s">
        <v>730</v>
      </c>
      <c r="C35" t="s">
        <v>731</v>
      </c>
      <c r="D35">
        <v>31.1</v>
      </c>
      <c r="E35">
        <v>18.100000000000001</v>
      </c>
      <c r="F35">
        <v>12.7</v>
      </c>
      <c r="G35">
        <v>-4.7</v>
      </c>
      <c r="H35">
        <v>12</v>
      </c>
      <c r="I35" t="s">
        <v>1770</v>
      </c>
      <c r="J35">
        <v>0.41</v>
      </c>
      <c r="K35" t="s">
        <v>490</v>
      </c>
      <c r="L35" t="s">
        <v>493</v>
      </c>
      <c r="M35">
        <v>-48.6</v>
      </c>
      <c r="N35" t="s">
        <v>1264</v>
      </c>
      <c r="O35">
        <v>18.093645293306707</v>
      </c>
      <c r="P35">
        <v>47.739348800957586</v>
      </c>
      <c r="Q35">
        <v>108.92816613538547</v>
      </c>
      <c r="R35">
        <v>4.3437999198347654</v>
      </c>
      <c r="S35">
        <v>-12.666878586774038</v>
      </c>
      <c r="T35">
        <v>12.168056094724777</v>
      </c>
    </row>
    <row r="36" spans="1:20">
      <c r="A36" t="s">
        <v>1507</v>
      </c>
      <c r="B36" t="s">
        <v>732</v>
      </c>
      <c r="C36" t="s">
        <v>733</v>
      </c>
      <c r="D36">
        <v>32.5</v>
      </c>
      <c r="E36">
        <v>23.3</v>
      </c>
      <c r="F36">
        <v>10.1</v>
      </c>
      <c r="G36">
        <v>-8.4</v>
      </c>
      <c r="H36">
        <v>19.2</v>
      </c>
      <c r="I36" t="s">
        <v>1681</v>
      </c>
      <c r="J36">
        <v>0.13</v>
      </c>
      <c r="K36" t="s">
        <v>490</v>
      </c>
      <c r="L36" t="s">
        <v>493</v>
      </c>
      <c r="M36">
        <v>-81.099999999999994</v>
      </c>
      <c r="N36" t="s">
        <v>1265</v>
      </c>
      <c r="O36">
        <v>23.263920563825867</v>
      </c>
      <c r="P36">
        <v>25.481112044868357</v>
      </c>
      <c r="Q36">
        <v>358.88466138218212</v>
      </c>
      <c r="R36">
        <v>-10.006557151810993</v>
      </c>
      <c r="S36">
        <v>0.19481556443570547</v>
      </c>
      <c r="T36">
        <v>21.000972855165397</v>
      </c>
    </row>
    <row r="37" spans="1:20">
      <c r="A37" t="s">
        <v>1508</v>
      </c>
      <c r="B37" t="s">
        <v>735</v>
      </c>
      <c r="C37" t="s">
        <v>736</v>
      </c>
      <c r="D37">
        <v>31</v>
      </c>
      <c r="E37">
        <v>13.1</v>
      </c>
      <c r="F37">
        <v>-5.2</v>
      </c>
      <c r="G37">
        <v>6.3</v>
      </c>
      <c r="H37">
        <v>-10.3</v>
      </c>
      <c r="I37" t="s">
        <v>1750</v>
      </c>
      <c r="J37">
        <v>0.1</v>
      </c>
      <c r="K37" t="s">
        <v>492</v>
      </c>
      <c r="L37" t="s">
        <v>491</v>
      </c>
      <c r="M37" t="s">
        <v>1267</v>
      </c>
      <c r="N37">
        <v>-92.8</v>
      </c>
      <c r="O37">
        <v>13.146102083887833</v>
      </c>
      <c r="P37">
        <v>29.2799178258837</v>
      </c>
      <c r="Q37">
        <v>121.16521373377424</v>
      </c>
      <c r="R37">
        <v>3.3272907593102494</v>
      </c>
      <c r="S37">
        <v>-5.5015454636082799</v>
      </c>
      <c r="T37">
        <v>11.466565907666507</v>
      </c>
    </row>
    <row r="38" spans="1:20">
      <c r="A38" t="s">
        <v>1509</v>
      </c>
      <c r="B38" t="s">
        <v>286</v>
      </c>
      <c r="C38" t="s">
        <v>737</v>
      </c>
      <c r="D38">
        <v>20</v>
      </c>
      <c r="E38">
        <v>12.8</v>
      </c>
      <c r="F38">
        <v>4</v>
      </c>
      <c r="G38">
        <v>-6.7</v>
      </c>
      <c r="H38">
        <v>-10.1</v>
      </c>
      <c r="I38" t="s">
        <v>1673</v>
      </c>
      <c r="J38">
        <v>0.11</v>
      </c>
      <c r="K38" t="s">
        <v>492</v>
      </c>
      <c r="L38" t="s">
        <v>493</v>
      </c>
      <c r="M38" t="s">
        <v>1268</v>
      </c>
      <c r="N38" t="s">
        <v>1269</v>
      </c>
      <c r="O38">
        <v>12.763228431709587</v>
      </c>
      <c r="P38">
        <v>25.809651682898462</v>
      </c>
      <c r="Q38">
        <v>66.406073429738782</v>
      </c>
      <c r="R38">
        <v>-2.2241555740759731</v>
      </c>
      <c r="S38">
        <v>-5.0923622767273926</v>
      </c>
      <c r="T38">
        <v>11.490038225561767</v>
      </c>
    </row>
    <row r="39" spans="1:20">
      <c r="A39" t="s">
        <v>1773</v>
      </c>
      <c r="B39" t="s">
        <v>428</v>
      </c>
      <c r="C39" t="s">
        <v>738</v>
      </c>
      <c r="D39">
        <v>39.4</v>
      </c>
      <c r="E39">
        <v>15.2</v>
      </c>
      <c r="F39">
        <v>14</v>
      </c>
      <c r="G39">
        <v>-5.8</v>
      </c>
      <c r="H39">
        <v>1.7</v>
      </c>
      <c r="I39" t="s">
        <v>1774</v>
      </c>
      <c r="J39">
        <v>0.72</v>
      </c>
      <c r="K39" t="s">
        <v>492</v>
      </c>
      <c r="L39" t="s">
        <v>493</v>
      </c>
      <c r="M39" t="s">
        <v>1270</v>
      </c>
      <c r="N39" t="s">
        <v>1271</v>
      </c>
      <c r="O39">
        <v>15.248934388999121</v>
      </c>
      <c r="P39">
        <v>43.811501095084438</v>
      </c>
      <c r="Q39">
        <v>104.97663764128878</v>
      </c>
      <c r="R39">
        <v>2.7281053097810104</v>
      </c>
      <c r="S39">
        <v>-10.198058844091001</v>
      </c>
      <c r="T39">
        <v>11.003955526591426</v>
      </c>
    </row>
    <row r="40" spans="1:20">
      <c r="A40" t="s">
        <v>1510</v>
      </c>
      <c r="B40" t="s">
        <v>739</v>
      </c>
      <c r="C40" t="s">
        <v>740</v>
      </c>
      <c r="D40">
        <v>30</v>
      </c>
      <c r="E40">
        <v>14.3</v>
      </c>
      <c r="F40">
        <v>-14.2</v>
      </c>
      <c r="G40">
        <v>1.9</v>
      </c>
      <c r="H40" t="s">
        <v>1775</v>
      </c>
      <c r="I40" t="s">
        <v>1776</v>
      </c>
      <c r="J40">
        <v>0.24</v>
      </c>
      <c r="K40" t="s">
        <v>492</v>
      </c>
      <c r="L40" t="s">
        <v>491</v>
      </c>
      <c r="M40" t="s">
        <v>1272</v>
      </c>
      <c r="N40">
        <v>-51.3</v>
      </c>
      <c r="O40">
        <v>14.339107364128354</v>
      </c>
      <c r="P40">
        <v>53.888434682697081</v>
      </c>
      <c r="Q40">
        <v>121.33831670776934</v>
      </c>
      <c r="R40">
        <v>6.0248044168715538</v>
      </c>
      <c r="S40">
        <v>-9.8941507369012864</v>
      </c>
      <c r="T40">
        <v>8.4508882925950886</v>
      </c>
    </row>
    <row r="41" spans="1:20">
      <c r="A41" t="s">
        <v>1779</v>
      </c>
      <c r="B41" t="s">
        <v>743</v>
      </c>
      <c r="C41" t="s">
        <v>744</v>
      </c>
      <c r="D41">
        <v>37.5</v>
      </c>
      <c r="E41">
        <v>19.2</v>
      </c>
      <c r="F41">
        <v>13.3</v>
      </c>
      <c r="G41">
        <v>-3.7</v>
      </c>
      <c r="H41">
        <v>13.3</v>
      </c>
      <c r="I41" t="s">
        <v>1780</v>
      </c>
      <c r="J41">
        <v>0.2</v>
      </c>
      <c r="K41" t="s">
        <v>490</v>
      </c>
      <c r="L41" t="s">
        <v>493</v>
      </c>
      <c r="M41">
        <v>-45</v>
      </c>
      <c r="N41" t="s">
        <v>1273</v>
      </c>
      <c r="O41">
        <v>19.169507035915139</v>
      </c>
      <c r="P41">
        <v>47.664284669553766</v>
      </c>
      <c r="Q41">
        <v>114.6002454703418</v>
      </c>
      <c r="R41">
        <v>5.8988866890425662</v>
      </c>
      <c r="S41">
        <v>-12.884140154194837</v>
      </c>
      <c r="T41">
        <v>12.910153690676989</v>
      </c>
    </row>
    <row r="42" spans="1:20">
      <c r="A42" t="s">
        <v>1512</v>
      </c>
      <c r="B42" t="s">
        <v>745</v>
      </c>
      <c r="C42" t="s">
        <v>746</v>
      </c>
      <c r="D42">
        <v>33</v>
      </c>
      <c r="E42">
        <v>14.4</v>
      </c>
      <c r="F42">
        <v>-3</v>
      </c>
      <c r="G42">
        <v>10.199999999999999</v>
      </c>
      <c r="H42">
        <v>-9.6999999999999993</v>
      </c>
      <c r="I42" t="s">
        <v>1781</v>
      </c>
      <c r="J42">
        <v>0.16</v>
      </c>
      <c r="K42" t="s">
        <v>492</v>
      </c>
      <c r="L42" t="s">
        <v>491</v>
      </c>
      <c r="M42" t="s">
        <v>1274</v>
      </c>
      <c r="N42">
        <v>-158.19999999999999</v>
      </c>
      <c r="O42">
        <v>14.392011673147017</v>
      </c>
      <c r="P42">
        <v>76.076991444290428</v>
      </c>
      <c r="Q42">
        <v>49.2632114721211</v>
      </c>
      <c r="R42">
        <v>-9.1160737732421282</v>
      </c>
      <c r="S42">
        <v>-10.584658940756908</v>
      </c>
      <c r="T42">
        <v>3.4629747427120927</v>
      </c>
    </row>
    <row r="43" spans="1:20">
      <c r="A43" t="s">
        <v>1513</v>
      </c>
      <c r="B43" t="s">
        <v>747</v>
      </c>
      <c r="C43" t="s">
        <v>748</v>
      </c>
      <c r="D43">
        <v>28.3</v>
      </c>
      <c r="E43">
        <v>15.2</v>
      </c>
      <c r="F43">
        <v>1.5</v>
      </c>
      <c r="G43">
        <v>3.5</v>
      </c>
      <c r="H43">
        <v>-14.7</v>
      </c>
      <c r="I43" t="s">
        <v>1782</v>
      </c>
      <c r="J43">
        <v>0.18</v>
      </c>
      <c r="K43" t="s">
        <v>492</v>
      </c>
      <c r="L43" t="s">
        <v>491</v>
      </c>
      <c r="M43" t="s">
        <v>1275</v>
      </c>
      <c r="N43">
        <v>-54.7</v>
      </c>
      <c r="O43">
        <v>15.185190153567389</v>
      </c>
      <c r="P43">
        <v>46.779912638469106</v>
      </c>
      <c r="Q43">
        <v>342.93849869256968</v>
      </c>
      <c r="R43">
        <v>-10.578876817244369</v>
      </c>
      <c r="S43">
        <v>3.2467080705168021</v>
      </c>
      <c r="T43">
        <v>10.39885820609218</v>
      </c>
    </row>
    <row r="44" spans="1:20">
      <c r="A44" t="s">
        <v>1514</v>
      </c>
      <c r="B44" t="s">
        <v>749</v>
      </c>
      <c r="C44" t="s">
        <v>750</v>
      </c>
      <c r="D44">
        <v>35.5</v>
      </c>
      <c r="E44">
        <v>13.6</v>
      </c>
      <c r="F44">
        <v>-2.6</v>
      </c>
      <c r="G44">
        <v>5.9</v>
      </c>
      <c r="H44">
        <v>-12.1</v>
      </c>
      <c r="I44" t="s">
        <v>1783</v>
      </c>
      <c r="J44">
        <v>9.5</v>
      </c>
      <c r="K44" t="s">
        <v>492</v>
      </c>
      <c r="L44" t="s">
        <v>493</v>
      </c>
      <c r="M44" t="s">
        <v>1276</v>
      </c>
      <c r="N44" t="s">
        <v>1277</v>
      </c>
      <c r="O44">
        <v>13.710579856446627</v>
      </c>
      <c r="P44">
        <v>85.079183703989401</v>
      </c>
      <c r="Q44">
        <v>351.80305707944774</v>
      </c>
      <c r="R44">
        <v>-13.520492150649382</v>
      </c>
      <c r="S44">
        <v>1.947596307957443</v>
      </c>
      <c r="T44">
        <v>1.1760784945993104</v>
      </c>
    </row>
    <row r="45" spans="1:20">
      <c r="A45" t="s">
        <v>1515</v>
      </c>
      <c r="B45" t="s">
        <v>232</v>
      </c>
      <c r="C45" t="s">
        <v>751</v>
      </c>
      <c r="D45">
        <v>28.1</v>
      </c>
      <c r="E45">
        <v>19.600000000000001</v>
      </c>
      <c r="F45">
        <v>1.8</v>
      </c>
      <c r="G45">
        <v>-16.5</v>
      </c>
      <c r="H45">
        <v>-10.4</v>
      </c>
      <c r="I45" t="s">
        <v>1784</v>
      </c>
      <c r="J45">
        <v>9.1999999999999998E-2</v>
      </c>
      <c r="K45" t="s">
        <v>492</v>
      </c>
      <c r="L45" t="s">
        <v>493</v>
      </c>
      <c r="M45" t="s">
        <v>1278</v>
      </c>
      <c r="N45" t="s">
        <v>1279</v>
      </c>
      <c r="O45">
        <v>19.586985475054604</v>
      </c>
      <c r="P45">
        <v>32.551388710678921</v>
      </c>
      <c r="Q45">
        <v>278.72123700482223</v>
      </c>
      <c r="R45">
        <v>-1.5979826557648629</v>
      </c>
      <c r="S45">
        <v>10.417038494362233</v>
      </c>
      <c r="T45">
        <v>16.510050285775936</v>
      </c>
    </row>
    <row r="46" spans="1:20">
      <c r="A46" t="s">
        <v>1516</v>
      </c>
      <c r="B46" t="s">
        <v>754</v>
      </c>
      <c r="C46" t="s">
        <v>755</v>
      </c>
      <c r="D46">
        <v>22.3</v>
      </c>
      <c r="E46">
        <v>16.7</v>
      </c>
      <c r="F46">
        <v>-10.8</v>
      </c>
      <c r="G46">
        <v>1.2</v>
      </c>
      <c r="H46">
        <v>-12.7</v>
      </c>
      <c r="I46" t="s">
        <v>1786</v>
      </c>
      <c r="J46">
        <v>0.33</v>
      </c>
      <c r="K46" t="s">
        <v>492</v>
      </c>
      <c r="L46" t="s">
        <v>493</v>
      </c>
      <c r="M46" t="s">
        <v>1280</v>
      </c>
      <c r="N46" t="s">
        <v>1281</v>
      </c>
      <c r="O46">
        <v>16.714365079176655</v>
      </c>
      <c r="P46">
        <v>16.78119676461634</v>
      </c>
      <c r="Q46">
        <v>242.24016013221916</v>
      </c>
      <c r="R46">
        <v>2.2476640851427945</v>
      </c>
      <c r="S46">
        <v>4.2703268039550322</v>
      </c>
      <c r="T46">
        <v>16.002572141620934</v>
      </c>
    </row>
    <row r="47" spans="1:20">
      <c r="A47" t="s">
        <v>1517</v>
      </c>
      <c r="B47" t="s">
        <v>756</v>
      </c>
      <c r="C47" t="s">
        <v>757</v>
      </c>
      <c r="D47">
        <v>28.5</v>
      </c>
      <c r="E47">
        <v>17.600000000000001</v>
      </c>
      <c r="F47">
        <v>10.9</v>
      </c>
      <c r="G47">
        <v>-13.8</v>
      </c>
      <c r="H47">
        <v>-0.1</v>
      </c>
      <c r="I47" t="s">
        <v>1787</v>
      </c>
      <c r="J47">
        <v>0.34</v>
      </c>
      <c r="K47" t="s">
        <v>490</v>
      </c>
      <c r="L47" t="s">
        <v>493</v>
      </c>
      <c r="M47">
        <v>-5.9</v>
      </c>
      <c r="N47" t="s">
        <v>1282</v>
      </c>
      <c r="O47">
        <v>17.585789717837525</v>
      </c>
      <c r="P47">
        <v>32.640661260317302</v>
      </c>
      <c r="Q47">
        <v>279.90032356851452</v>
      </c>
      <c r="R47">
        <v>-1.6308383292622946</v>
      </c>
      <c r="S47">
        <v>9.3439707369948692</v>
      </c>
      <c r="T47">
        <v>14.808463026593698</v>
      </c>
    </row>
    <row r="48" spans="1:20">
      <c r="A48" t="s">
        <v>1518</v>
      </c>
      <c r="B48" t="s">
        <v>489</v>
      </c>
      <c r="C48" t="s">
        <v>760</v>
      </c>
      <c r="D48">
        <v>40</v>
      </c>
      <c r="E48">
        <v>17.600000000000001</v>
      </c>
      <c r="F48">
        <v>-9.4</v>
      </c>
      <c r="G48">
        <v>14.1</v>
      </c>
      <c r="H48">
        <v>-4.9000000000000004</v>
      </c>
      <c r="I48" t="s">
        <v>1790</v>
      </c>
      <c r="J48">
        <v>0.15</v>
      </c>
      <c r="K48" t="s">
        <v>492</v>
      </c>
      <c r="L48" t="s">
        <v>491</v>
      </c>
      <c r="M48" t="s">
        <v>1283</v>
      </c>
      <c r="N48">
        <v>-133.5</v>
      </c>
      <c r="O48">
        <v>17.640294782117447</v>
      </c>
      <c r="P48">
        <v>72.44996156379068</v>
      </c>
      <c r="Q48">
        <v>79.255113904340902</v>
      </c>
      <c r="R48">
        <v>-3.1357119047812518</v>
      </c>
      <c r="S48">
        <v>-16.524318604547215</v>
      </c>
      <c r="T48">
        <v>5.3192297849996963</v>
      </c>
    </row>
    <row r="49" spans="1:20">
      <c r="A49" t="s">
        <v>1519</v>
      </c>
      <c r="B49" t="s">
        <v>767</v>
      </c>
      <c r="C49" t="s">
        <v>768</v>
      </c>
      <c r="D49">
        <v>36</v>
      </c>
      <c r="E49">
        <v>16.399999999999999</v>
      </c>
      <c r="F49">
        <v>15.6</v>
      </c>
      <c r="G49">
        <v>1.5</v>
      </c>
      <c r="H49">
        <v>4.9000000000000004</v>
      </c>
      <c r="I49" t="s">
        <v>1795</v>
      </c>
      <c r="J49">
        <v>0.12</v>
      </c>
      <c r="K49" t="s">
        <v>490</v>
      </c>
      <c r="L49" t="s">
        <v>491</v>
      </c>
      <c r="M49">
        <v>-11.4</v>
      </c>
      <c r="N49">
        <v>-135.80000000000001</v>
      </c>
      <c r="O49">
        <v>16.420109622045768</v>
      </c>
      <c r="P49">
        <v>37.900271473044562</v>
      </c>
      <c r="Q49">
        <v>256.31663646327581</v>
      </c>
      <c r="R49">
        <v>2.3860678094329586</v>
      </c>
      <c r="S49">
        <v>9.8004096938839567</v>
      </c>
      <c r="T49">
        <v>12.95679938259496</v>
      </c>
    </row>
    <row r="50" spans="1:20">
      <c r="A50" t="s">
        <v>1796</v>
      </c>
      <c r="B50" t="s">
        <v>769</v>
      </c>
      <c r="C50" t="s">
        <v>237</v>
      </c>
      <c r="D50">
        <v>46</v>
      </c>
      <c r="E50">
        <v>11.7</v>
      </c>
      <c r="F50">
        <v>10.199999999999999</v>
      </c>
      <c r="G50">
        <v>2.9</v>
      </c>
      <c r="H50">
        <v>-4.9000000000000004</v>
      </c>
      <c r="I50" t="s">
        <v>1797</v>
      </c>
      <c r="J50">
        <v>0.14000000000000001</v>
      </c>
      <c r="K50" t="s">
        <v>492</v>
      </c>
      <c r="L50" t="s">
        <v>491</v>
      </c>
      <c r="M50" t="s">
        <v>1285</v>
      </c>
      <c r="N50">
        <v>-169.7</v>
      </c>
      <c r="O50">
        <v>11.681609478149831</v>
      </c>
      <c r="P50">
        <v>23.036269399466629</v>
      </c>
      <c r="Q50">
        <v>13.015353671835101</v>
      </c>
      <c r="R50">
        <v>-4.4537397771095479</v>
      </c>
      <c r="S50">
        <v>-1.0294840149270383</v>
      </c>
      <c r="T50">
        <v>10.750086728059541</v>
      </c>
    </row>
    <row r="51" spans="1:20">
      <c r="A51" t="s">
        <v>1520</v>
      </c>
      <c r="B51" t="s">
        <v>770</v>
      </c>
      <c r="C51" t="s">
        <v>771</v>
      </c>
      <c r="D51">
        <v>27.8</v>
      </c>
      <c r="E51">
        <v>23.4</v>
      </c>
      <c r="F51">
        <v>7.8</v>
      </c>
      <c r="G51">
        <v>-21.7</v>
      </c>
      <c r="H51">
        <v>3.7</v>
      </c>
      <c r="I51" t="s">
        <v>1798</v>
      </c>
      <c r="J51">
        <v>0.2</v>
      </c>
      <c r="K51" t="s">
        <v>492</v>
      </c>
      <c r="L51" t="s">
        <v>493</v>
      </c>
      <c r="M51" t="s">
        <v>1286</v>
      </c>
      <c r="N51" t="s">
        <v>1287</v>
      </c>
      <c r="O51">
        <v>23.354228739138446</v>
      </c>
      <c r="P51">
        <v>42.015376006638121</v>
      </c>
      <c r="Q51">
        <v>216.41473922167972</v>
      </c>
      <c r="R51">
        <v>12.579460621082683</v>
      </c>
      <c r="S51">
        <v>9.2793741972527748</v>
      </c>
      <c r="T51">
        <v>17.351379916017905</v>
      </c>
    </row>
    <row r="52" spans="1:20">
      <c r="A52" t="s">
        <v>1521</v>
      </c>
      <c r="B52" t="s">
        <v>772</v>
      </c>
      <c r="C52" t="s">
        <v>773</v>
      </c>
      <c r="D52">
        <v>38</v>
      </c>
      <c r="E52">
        <v>11.1</v>
      </c>
      <c r="F52">
        <v>0.5</v>
      </c>
      <c r="G52">
        <v>6</v>
      </c>
      <c r="H52">
        <v>9.3000000000000007</v>
      </c>
      <c r="I52" t="s">
        <v>1799</v>
      </c>
      <c r="J52">
        <v>0.23</v>
      </c>
      <c r="K52" t="s">
        <v>490</v>
      </c>
      <c r="L52" t="s">
        <v>491</v>
      </c>
      <c r="M52">
        <v>-35.1</v>
      </c>
      <c r="N52">
        <v>-34.200000000000003</v>
      </c>
      <c r="O52">
        <v>11.078808600206072</v>
      </c>
      <c r="P52">
        <v>45.476926712672437</v>
      </c>
      <c r="Q52">
        <v>221.59301524740982</v>
      </c>
      <c r="R52">
        <v>5.907374843168391</v>
      </c>
      <c r="S52">
        <v>5.2435251346239182</v>
      </c>
      <c r="T52">
        <v>7.7684211153147755</v>
      </c>
    </row>
    <row r="53" spans="1:20">
      <c r="A53" t="s">
        <v>1522</v>
      </c>
      <c r="B53" t="s">
        <v>607</v>
      </c>
      <c r="C53" t="s">
        <v>776</v>
      </c>
      <c r="D53">
        <v>31.6</v>
      </c>
      <c r="E53">
        <v>14.1</v>
      </c>
      <c r="F53">
        <v>-2.9</v>
      </c>
      <c r="G53">
        <v>-1</v>
      </c>
      <c r="H53">
        <v>-13.8</v>
      </c>
      <c r="I53" t="s">
        <v>1741</v>
      </c>
      <c r="J53">
        <v>0.16</v>
      </c>
      <c r="K53" t="s">
        <v>490</v>
      </c>
      <c r="L53" t="s">
        <v>491</v>
      </c>
      <c r="M53">
        <v>-51.8</v>
      </c>
      <c r="N53">
        <v>-11.2</v>
      </c>
      <c r="O53">
        <v>14.136831328130079</v>
      </c>
      <c r="P53">
        <v>-49.368892242265453</v>
      </c>
      <c r="Q53">
        <v>8.275613432725919</v>
      </c>
      <c r="R53">
        <v>-10.616977527489858</v>
      </c>
      <c r="S53">
        <v>-1.5442347738723012</v>
      </c>
      <c r="T53">
        <v>-9.2057116587442014</v>
      </c>
    </row>
    <row r="54" spans="1:20">
      <c r="A54" t="s">
        <v>1801</v>
      </c>
      <c r="B54" t="s">
        <v>148</v>
      </c>
      <c r="C54" t="s">
        <v>777</v>
      </c>
      <c r="D54">
        <v>29.4</v>
      </c>
      <c r="E54">
        <v>18.3</v>
      </c>
      <c r="F54">
        <v>-5</v>
      </c>
      <c r="G54">
        <v>-13</v>
      </c>
      <c r="H54">
        <v>-11.9</v>
      </c>
      <c r="I54" t="s">
        <v>1778</v>
      </c>
      <c r="J54">
        <v>0.23</v>
      </c>
      <c r="K54" t="s">
        <v>490</v>
      </c>
      <c r="L54" t="s">
        <v>493</v>
      </c>
      <c r="M54">
        <v>-48.7</v>
      </c>
      <c r="N54" t="s">
        <v>1288</v>
      </c>
      <c r="O54">
        <v>18.319661568926431</v>
      </c>
      <c r="P54">
        <v>89.320651946267176</v>
      </c>
      <c r="Q54">
        <v>356.17181019433667</v>
      </c>
      <c r="R54">
        <v>-18.277500801058888</v>
      </c>
      <c r="S54">
        <v>1.223022853558426</v>
      </c>
      <c r="T54">
        <v>0.21720857940109717</v>
      </c>
    </row>
    <row r="55" spans="1:20">
      <c r="A55" t="s">
        <v>1523</v>
      </c>
      <c r="B55" t="s">
        <v>778</v>
      </c>
      <c r="C55" t="s">
        <v>779</v>
      </c>
      <c r="D55">
        <v>29.3</v>
      </c>
      <c r="E55">
        <v>14.9</v>
      </c>
      <c r="F55">
        <v>-6</v>
      </c>
      <c r="G55">
        <v>-7.3</v>
      </c>
      <c r="H55">
        <v>-11.5</v>
      </c>
      <c r="I55" t="s">
        <v>1782</v>
      </c>
      <c r="J55">
        <v>0.18</v>
      </c>
      <c r="K55" t="s">
        <v>492</v>
      </c>
      <c r="L55" t="s">
        <v>493</v>
      </c>
      <c r="M55" t="s">
        <v>1289</v>
      </c>
      <c r="N55" t="s">
        <v>1290</v>
      </c>
      <c r="O55">
        <v>14.884219831754702</v>
      </c>
      <c r="P55">
        <v>11.572447966188875</v>
      </c>
      <c r="Q55">
        <v>29.252506630984271</v>
      </c>
      <c r="R55">
        <v>-2.6051014011709723</v>
      </c>
      <c r="S55">
        <v>-1.4590766029513995</v>
      </c>
      <c r="T55">
        <v>14.581650872117905</v>
      </c>
    </row>
    <row r="56" spans="1:20">
      <c r="A56" t="s">
        <v>1807</v>
      </c>
      <c r="B56" t="s">
        <v>786</v>
      </c>
      <c r="C56" t="s">
        <v>787</v>
      </c>
      <c r="D56">
        <v>31.2</v>
      </c>
      <c r="E56">
        <v>14.5</v>
      </c>
      <c r="F56">
        <v>-13</v>
      </c>
      <c r="G56">
        <v>-4</v>
      </c>
      <c r="H56">
        <v>-5</v>
      </c>
      <c r="I56" t="s">
        <v>1797</v>
      </c>
      <c r="J56">
        <v>0.14000000000000001</v>
      </c>
      <c r="K56" t="s">
        <v>492</v>
      </c>
      <c r="L56" t="s">
        <v>491</v>
      </c>
      <c r="M56" t="s">
        <v>1291</v>
      </c>
      <c r="N56">
        <v>-131</v>
      </c>
      <c r="O56">
        <v>14.491376746189438</v>
      </c>
      <c r="P56">
        <v>-71.197500581866294</v>
      </c>
      <c r="Q56">
        <v>31.594728421301681</v>
      </c>
      <c r="R56">
        <v>-11.684691700064914</v>
      </c>
      <c r="S56">
        <v>-7.1869884276886395</v>
      </c>
      <c r="T56">
        <v>-4.670672030308241</v>
      </c>
    </row>
    <row r="57" spans="1:20">
      <c r="A57" t="s">
        <v>1524</v>
      </c>
      <c r="B57" t="s">
        <v>793</v>
      </c>
      <c r="C57" t="s">
        <v>794</v>
      </c>
      <c r="D57">
        <v>26.5</v>
      </c>
      <c r="E57">
        <v>20.7</v>
      </c>
      <c r="F57">
        <v>-10</v>
      </c>
      <c r="G57">
        <v>3.2</v>
      </c>
      <c r="H57">
        <v>17.8</v>
      </c>
      <c r="I57" t="s">
        <v>1811</v>
      </c>
      <c r="J57">
        <v>0.37</v>
      </c>
      <c r="K57" t="s">
        <v>490</v>
      </c>
      <c r="L57" t="s">
        <v>493</v>
      </c>
      <c r="M57">
        <v>-38.299999999999997</v>
      </c>
      <c r="N57" t="s">
        <v>1292</v>
      </c>
      <c r="O57">
        <v>20.665913964787524</v>
      </c>
      <c r="P57">
        <v>33.527353558031606</v>
      </c>
      <c r="Q57">
        <v>217.33170502245159</v>
      </c>
      <c r="R57">
        <v>9.0761095437404684</v>
      </c>
      <c r="S57">
        <v>6.9220829271923101</v>
      </c>
      <c r="T57">
        <v>17.227565222604614</v>
      </c>
    </row>
    <row r="58" spans="1:20">
      <c r="A58" t="s">
        <v>1525</v>
      </c>
      <c r="B58" t="s">
        <v>796</v>
      </c>
      <c r="C58" t="s">
        <v>797</v>
      </c>
      <c r="D58">
        <v>24.3</v>
      </c>
      <c r="E58">
        <v>19.8</v>
      </c>
      <c r="F58">
        <v>-5.2</v>
      </c>
      <c r="G58">
        <v>2.2000000000000002</v>
      </c>
      <c r="H58">
        <v>19</v>
      </c>
      <c r="I58" t="s">
        <v>1815</v>
      </c>
      <c r="J58">
        <v>1</v>
      </c>
      <c r="K58" t="s">
        <v>490</v>
      </c>
      <c r="L58" t="s">
        <v>493</v>
      </c>
      <c r="M58">
        <v>-53.3</v>
      </c>
      <c r="N58" t="s">
        <v>1293</v>
      </c>
      <c r="O58">
        <v>19.821200770891757</v>
      </c>
      <c r="P58">
        <v>45.569515058514952</v>
      </c>
      <c r="Q58">
        <v>201.41822438233848</v>
      </c>
      <c r="R58">
        <v>13.176823859436478</v>
      </c>
      <c r="S58">
        <v>5.1687763282051922</v>
      </c>
      <c r="T58">
        <v>13.87570049570007</v>
      </c>
    </row>
    <row r="59" spans="1:20">
      <c r="A59" t="s">
        <v>1816</v>
      </c>
      <c r="B59" t="s">
        <v>24</v>
      </c>
      <c r="C59" t="s">
        <v>624</v>
      </c>
      <c r="D59">
        <v>34.5</v>
      </c>
      <c r="E59">
        <v>21.5</v>
      </c>
      <c r="F59">
        <v>-18.2</v>
      </c>
      <c r="G59">
        <v>-11.3</v>
      </c>
      <c r="H59">
        <v>-2.1</v>
      </c>
      <c r="I59" t="s">
        <v>1817</v>
      </c>
      <c r="J59">
        <v>0.34</v>
      </c>
      <c r="K59" t="s">
        <v>492</v>
      </c>
      <c r="L59" t="s">
        <v>493</v>
      </c>
      <c r="M59" t="s">
        <v>1294</v>
      </c>
      <c r="N59" t="s">
        <v>1295</v>
      </c>
      <c r="O59">
        <v>21.525333911463488</v>
      </c>
      <c r="P59">
        <v>42.653374788095014</v>
      </c>
      <c r="Q59">
        <v>154.97883162363965</v>
      </c>
      <c r="R59">
        <v>13.21598106512281</v>
      </c>
      <c r="S59">
        <v>-6.1686586717935787</v>
      </c>
      <c r="T59">
        <v>15.831155822529865</v>
      </c>
    </row>
    <row r="60" spans="1:20">
      <c r="A60" t="s">
        <v>1526</v>
      </c>
      <c r="B60" t="s">
        <v>800</v>
      </c>
      <c r="C60" t="s">
        <v>801</v>
      </c>
      <c r="D60">
        <v>41.7</v>
      </c>
      <c r="E60">
        <v>31.7</v>
      </c>
      <c r="F60">
        <v>-27.8</v>
      </c>
      <c r="G60">
        <v>-14.3</v>
      </c>
      <c r="H60">
        <v>-5.2</v>
      </c>
      <c r="I60" t="s">
        <v>1656</v>
      </c>
      <c r="J60">
        <v>9.5000000000000001E-2</v>
      </c>
      <c r="K60" t="s">
        <v>492</v>
      </c>
      <c r="L60" t="s">
        <v>493</v>
      </c>
      <c r="M60" t="s">
        <v>1297</v>
      </c>
      <c r="N60" t="s">
        <v>1298</v>
      </c>
      <c r="O60">
        <v>31.691797045923412</v>
      </c>
      <c r="P60">
        <v>50.030521120461266</v>
      </c>
      <c r="Q60">
        <v>258.08246105273878</v>
      </c>
      <c r="R60">
        <v>5.0155978488032797</v>
      </c>
      <c r="S60">
        <v>23.764661420635989</v>
      </c>
      <c r="T60">
        <v>20.358159194328337</v>
      </c>
    </row>
    <row r="61" spans="1:20">
      <c r="A61" t="s">
        <v>1819</v>
      </c>
      <c r="B61" t="s">
        <v>802</v>
      </c>
      <c r="C61" t="s">
        <v>803</v>
      </c>
      <c r="D61">
        <v>32.5</v>
      </c>
      <c r="E61">
        <v>19.8</v>
      </c>
      <c r="F61">
        <v>-2</v>
      </c>
      <c r="G61">
        <v>-16.600000000000001</v>
      </c>
      <c r="H61">
        <v>-10.6</v>
      </c>
      <c r="I61" t="s">
        <v>1790</v>
      </c>
      <c r="J61">
        <v>0.15</v>
      </c>
      <c r="K61" t="s">
        <v>492</v>
      </c>
      <c r="L61" t="s">
        <v>493</v>
      </c>
      <c r="M61" t="s">
        <v>1299</v>
      </c>
      <c r="N61" t="s">
        <v>1300</v>
      </c>
      <c r="O61">
        <v>19.796969465046917</v>
      </c>
      <c r="P61">
        <v>67.852861379191822</v>
      </c>
      <c r="Q61">
        <v>64.440986106092694</v>
      </c>
      <c r="R61">
        <v>-7.9110336089607491</v>
      </c>
      <c r="S61">
        <v>-16.54195769798033</v>
      </c>
      <c r="T61">
        <v>7.4631885113618095</v>
      </c>
    </row>
    <row r="62" spans="1:20">
      <c r="A62" t="s">
        <v>1527</v>
      </c>
      <c r="B62" t="s">
        <v>379</v>
      </c>
      <c r="C62" t="s">
        <v>804</v>
      </c>
      <c r="D62">
        <v>32</v>
      </c>
      <c r="E62">
        <v>21.2</v>
      </c>
      <c r="F62">
        <v>-18.600000000000001</v>
      </c>
      <c r="G62">
        <v>-9</v>
      </c>
      <c r="H62">
        <v>-4.7</v>
      </c>
      <c r="I62" t="s">
        <v>1784</v>
      </c>
      <c r="J62">
        <v>9.1999999999999998E-2</v>
      </c>
      <c r="K62" t="s">
        <v>492</v>
      </c>
      <c r="L62" t="s">
        <v>491</v>
      </c>
      <c r="M62" t="s">
        <v>1301</v>
      </c>
      <c r="N62">
        <v>-35.799999999999997</v>
      </c>
      <c r="O62">
        <v>21.190799890518527</v>
      </c>
      <c r="P62">
        <v>59.113412934424183</v>
      </c>
      <c r="Q62">
        <v>91.452287489532566</v>
      </c>
      <c r="R62">
        <v>0.46090538333710462</v>
      </c>
      <c r="S62">
        <v>-18.179787125490751</v>
      </c>
      <c r="T62">
        <v>10.878092953245606</v>
      </c>
    </row>
    <row r="63" spans="1:20">
      <c r="A63" t="s">
        <v>1528</v>
      </c>
      <c r="B63" t="s">
        <v>805</v>
      </c>
      <c r="C63" t="s">
        <v>806</v>
      </c>
      <c r="D63">
        <v>43.3</v>
      </c>
      <c r="E63">
        <v>27.4</v>
      </c>
      <c r="F63">
        <v>-7.5</v>
      </c>
      <c r="G63">
        <v>-23.5</v>
      </c>
      <c r="H63">
        <v>-11.9</v>
      </c>
      <c r="I63" t="s">
        <v>1772</v>
      </c>
      <c r="J63">
        <v>9.8000000000000004E-2</v>
      </c>
      <c r="K63" t="s">
        <v>492</v>
      </c>
      <c r="L63" t="s">
        <v>493</v>
      </c>
      <c r="M63" t="s">
        <v>1302</v>
      </c>
      <c r="N63" t="s">
        <v>1303</v>
      </c>
      <c r="O63">
        <v>27.388136117669635</v>
      </c>
      <c r="P63">
        <v>33.711237561432362</v>
      </c>
      <c r="Q63">
        <v>92.437984931955029</v>
      </c>
      <c r="R63">
        <v>0.64660450088651089</v>
      </c>
      <c r="S63">
        <v>-15.186864553951271</v>
      </c>
      <c r="T63">
        <v>22.7826918435766</v>
      </c>
    </row>
    <row r="64" spans="1:20">
      <c r="A64" t="s">
        <v>1529</v>
      </c>
      <c r="B64" t="s">
        <v>807</v>
      </c>
      <c r="C64" t="s">
        <v>590</v>
      </c>
      <c r="D64">
        <v>14.5</v>
      </c>
      <c r="E64">
        <v>15.5</v>
      </c>
      <c r="F64">
        <v>-13.2</v>
      </c>
      <c r="G64">
        <v>8.1</v>
      </c>
      <c r="H64">
        <v>1.2</v>
      </c>
      <c r="I64" t="s">
        <v>1820</v>
      </c>
      <c r="J64">
        <v>0.28999999999999998</v>
      </c>
      <c r="K64" t="s">
        <v>492</v>
      </c>
      <c r="L64" t="s">
        <v>491</v>
      </c>
      <c r="M64" t="s">
        <v>1304</v>
      </c>
      <c r="N64">
        <v>-66</v>
      </c>
      <c r="O64">
        <v>15.533512159199541</v>
      </c>
      <c r="P64">
        <v>41.43780433163105</v>
      </c>
      <c r="Q64">
        <v>121.51133239644832</v>
      </c>
      <c r="R64">
        <v>5.3731137341490935</v>
      </c>
      <c r="S64">
        <v>-8.764233231547955</v>
      </c>
      <c r="T64">
        <v>11.645078989123638</v>
      </c>
    </row>
    <row r="65" spans="1:20">
      <c r="A65" t="s">
        <v>1821</v>
      </c>
      <c r="B65" t="s">
        <v>808</v>
      </c>
      <c r="C65" t="s">
        <v>809</v>
      </c>
      <c r="D65">
        <v>27.8</v>
      </c>
      <c r="E65">
        <v>12.9</v>
      </c>
      <c r="F65">
        <v>9.8000000000000007</v>
      </c>
      <c r="G65">
        <v>-4.5</v>
      </c>
      <c r="H65">
        <v>7</v>
      </c>
      <c r="I65" t="s">
        <v>1822</v>
      </c>
      <c r="J65">
        <v>0.19</v>
      </c>
      <c r="K65" t="s">
        <v>490</v>
      </c>
      <c r="L65" t="s">
        <v>491</v>
      </c>
      <c r="M65">
        <v>-71.7</v>
      </c>
      <c r="N65">
        <v>-116.4</v>
      </c>
      <c r="O65">
        <v>12.856515857727553</v>
      </c>
      <c r="P65">
        <v>58.337538873673424</v>
      </c>
      <c r="Q65">
        <v>260.06625915564445</v>
      </c>
      <c r="R65">
        <v>1.8877491584183108</v>
      </c>
      <c r="S65">
        <v>10.778833556697391</v>
      </c>
      <c r="T65">
        <v>6.7485665345986785</v>
      </c>
    </row>
    <row r="66" spans="1:20">
      <c r="A66" t="s">
        <v>1530</v>
      </c>
      <c r="B66" t="s">
        <v>813</v>
      </c>
      <c r="C66" t="s">
        <v>814</v>
      </c>
      <c r="D66">
        <v>35.5</v>
      </c>
      <c r="E66">
        <v>22.2</v>
      </c>
      <c r="F66">
        <v>14.9</v>
      </c>
      <c r="G66">
        <v>-8.1</v>
      </c>
      <c r="H66">
        <v>-14.3</v>
      </c>
      <c r="I66" t="s">
        <v>1667</v>
      </c>
      <c r="J66">
        <v>0.21</v>
      </c>
      <c r="K66" t="s">
        <v>492</v>
      </c>
      <c r="L66" t="s">
        <v>491</v>
      </c>
      <c r="M66" t="s">
        <v>1305</v>
      </c>
      <c r="N66">
        <v>-147.6</v>
      </c>
      <c r="O66">
        <v>22.183552465734607</v>
      </c>
      <c r="P66">
        <v>42.049787260773712</v>
      </c>
      <c r="Q66">
        <v>273.94122916232971</v>
      </c>
      <c r="R66">
        <v>-1.0212386822643458</v>
      </c>
      <c r="S66">
        <v>14.822875442360107</v>
      </c>
      <c r="T66">
        <v>16.472687551645137</v>
      </c>
    </row>
    <row r="67" spans="1:20">
      <c r="A67" t="s">
        <v>1827</v>
      </c>
      <c r="B67" t="s">
        <v>815</v>
      </c>
      <c r="C67" t="s">
        <v>816</v>
      </c>
      <c r="D67">
        <v>37</v>
      </c>
      <c r="E67">
        <v>17.8</v>
      </c>
      <c r="F67">
        <v>13.7</v>
      </c>
      <c r="G67">
        <v>-10.9</v>
      </c>
      <c r="H67">
        <v>-3.3</v>
      </c>
      <c r="I67" t="s">
        <v>1681</v>
      </c>
      <c r="J67">
        <v>0.13</v>
      </c>
      <c r="K67" t="s">
        <v>492</v>
      </c>
      <c r="L67" t="s">
        <v>493</v>
      </c>
      <c r="M67" t="s">
        <v>1306</v>
      </c>
      <c r="N67" t="s">
        <v>1307</v>
      </c>
      <c r="O67">
        <v>17.815442739376419</v>
      </c>
      <c r="P67">
        <v>40.741205159463213</v>
      </c>
      <c r="Q67">
        <v>211.33763032280788</v>
      </c>
      <c r="R67">
        <v>9.9309363684147911</v>
      </c>
      <c r="S67">
        <v>6.0470410582180145</v>
      </c>
      <c r="T67">
        <v>13.49814051218619</v>
      </c>
    </row>
    <row r="68" spans="1:20">
      <c r="A68" t="s">
        <v>1531</v>
      </c>
      <c r="B68" t="s">
        <v>820</v>
      </c>
      <c r="C68" t="s">
        <v>821</v>
      </c>
      <c r="D68">
        <v>35</v>
      </c>
      <c r="E68">
        <v>13</v>
      </c>
      <c r="F68">
        <v>-11.6</v>
      </c>
      <c r="G68">
        <v>-2.5</v>
      </c>
      <c r="H68">
        <v>-5.4</v>
      </c>
      <c r="I68" t="s">
        <v>1656</v>
      </c>
      <c r="J68">
        <v>9.5000000000000001E-2</v>
      </c>
      <c r="K68" t="s">
        <v>492</v>
      </c>
      <c r="L68" t="s">
        <v>491</v>
      </c>
      <c r="M68" t="s">
        <v>1308</v>
      </c>
      <c r="N68">
        <v>-31.7</v>
      </c>
      <c r="O68">
        <v>13.037254312162512</v>
      </c>
      <c r="P68">
        <v>39.228213049768328</v>
      </c>
      <c r="Q68">
        <v>94.224584661753809</v>
      </c>
      <c r="R68">
        <v>0.60736985215145989</v>
      </c>
      <c r="S68">
        <v>-8.2224989258631371</v>
      </c>
      <c r="T68">
        <v>10.099089725162216</v>
      </c>
    </row>
    <row r="69" spans="1:20">
      <c r="A69" t="s">
        <v>1532</v>
      </c>
      <c r="B69" t="s">
        <v>822</v>
      </c>
      <c r="C69" t="s">
        <v>330</v>
      </c>
      <c r="D69">
        <v>22.5</v>
      </c>
      <c r="E69">
        <v>24.7</v>
      </c>
      <c r="F69">
        <v>-22.8</v>
      </c>
      <c r="G69">
        <v>-5.5</v>
      </c>
      <c r="H69">
        <v>7.6</v>
      </c>
      <c r="I69" t="s">
        <v>1767</v>
      </c>
      <c r="J69">
        <v>8.8999999999999996E-2</v>
      </c>
      <c r="K69" t="s">
        <v>490</v>
      </c>
      <c r="L69" t="s">
        <v>493</v>
      </c>
      <c r="M69">
        <v>-22.1</v>
      </c>
      <c r="N69" t="s">
        <v>1309</v>
      </c>
      <c r="O69">
        <v>24.654614172604688</v>
      </c>
      <c r="P69">
        <v>12.128327239074153</v>
      </c>
      <c r="Q69">
        <v>287.81845331933965</v>
      </c>
      <c r="R69">
        <v>-1.5850847627063862</v>
      </c>
      <c r="S69">
        <v>4.9315035110305372</v>
      </c>
      <c r="T69">
        <v>24.104310390793792</v>
      </c>
    </row>
    <row r="70" spans="1:20">
      <c r="A70" t="s">
        <v>1533</v>
      </c>
      <c r="B70" t="s">
        <v>823</v>
      </c>
      <c r="C70" t="s">
        <v>824</v>
      </c>
      <c r="D70">
        <v>38</v>
      </c>
      <c r="E70">
        <v>27.4</v>
      </c>
      <c r="F70">
        <v>5.2</v>
      </c>
      <c r="G70">
        <v>12.3</v>
      </c>
      <c r="H70">
        <v>23.9</v>
      </c>
      <c r="I70" t="s">
        <v>1833</v>
      </c>
      <c r="J70">
        <v>0.33</v>
      </c>
      <c r="K70" t="s">
        <v>490</v>
      </c>
      <c r="L70" t="s">
        <v>491</v>
      </c>
      <c r="M70">
        <v>-10.4</v>
      </c>
      <c r="N70">
        <v>-143.30000000000001</v>
      </c>
      <c r="O70">
        <v>27.377728174558239</v>
      </c>
      <c r="P70">
        <v>55.148164674943736</v>
      </c>
      <c r="Q70">
        <v>162.50477042358105</v>
      </c>
      <c r="R70">
        <v>21.427773508968794</v>
      </c>
      <c r="S70">
        <v>-6.7541896591019519</v>
      </c>
      <c r="T70">
        <v>15.645173201253325</v>
      </c>
    </row>
    <row r="71" spans="1:20">
      <c r="A71" t="s">
        <v>1534</v>
      </c>
      <c r="B71" t="s">
        <v>717</v>
      </c>
      <c r="C71" t="s">
        <v>827</v>
      </c>
      <c r="D71">
        <v>47.3</v>
      </c>
      <c r="E71">
        <v>14.1</v>
      </c>
      <c r="F71">
        <v>1.5</v>
      </c>
      <c r="G71">
        <v>-12.9</v>
      </c>
      <c r="H71">
        <v>-5.4</v>
      </c>
      <c r="I71" t="s">
        <v>1835</v>
      </c>
      <c r="J71">
        <v>0.56999999999999995</v>
      </c>
      <c r="K71" t="s">
        <v>492</v>
      </c>
      <c r="L71" t="s">
        <v>493</v>
      </c>
      <c r="M71" t="s">
        <v>1259</v>
      </c>
      <c r="N71" t="s">
        <v>1310</v>
      </c>
      <c r="O71">
        <v>14.06484980367725</v>
      </c>
      <c r="P71">
        <v>30.599270882187735</v>
      </c>
      <c r="Q71">
        <v>233.3973085023635</v>
      </c>
      <c r="R71">
        <v>4.2689044264463281</v>
      </c>
      <c r="S71">
        <v>5.74752060684804</v>
      </c>
      <c r="T71">
        <v>12.106298438074457</v>
      </c>
    </row>
    <row r="72" spans="1:20">
      <c r="A72" t="s">
        <v>1535</v>
      </c>
      <c r="B72" t="s">
        <v>828</v>
      </c>
      <c r="C72" t="s">
        <v>829</v>
      </c>
      <c r="D72">
        <v>52</v>
      </c>
      <c r="E72">
        <v>20.399999999999999</v>
      </c>
      <c r="F72">
        <v>-10.1</v>
      </c>
      <c r="G72">
        <v>11.2</v>
      </c>
      <c r="H72">
        <v>13.7</v>
      </c>
      <c r="I72" t="s">
        <v>1762</v>
      </c>
      <c r="J72">
        <v>8.2000000000000003E-2</v>
      </c>
      <c r="K72" t="s">
        <v>490</v>
      </c>
      <c r="L72" t="s">
        <v>491</v>
      </c>
      <c r="M72">
        <v>-12.5</v>
      </c>
      <c r="N72">
        <v>-107.2</v>
      </c>
      <c r="O72">
        <v>20.374984662570913</v>
      </c>
      <c r="P72">
        <v>58.996785116686688</v>
      </c>
      <c r="Q72">
        <v>132.08903403944439</v>
      </c>
      <c r="R72">
        <v>11.705972058083486</v>
      </c>
      <c r="S72">
        <v>-12.960241617516555</v>
      </c>
      <c r="T72">
        <v>10.49487281442517</v>
      </c>
    </row>
    <row r="73" spans="1:20">
      <c r="A73" t="s">
        <v>1536</v>
      </c>
      <c r="B73" t="s">
        <v>832</v>
      </c>
      <c r="C73" t="s">
        <v>833</v>
      </c>
      <c r="D73">
        <v>38</v>
      </c>
      <c r="E73">
        <v>15.9</v>
      </c>
      <c r="F73">
        <v>-12.9</v>
      </c>
      <c r="G73">
        <v>8.1</v>
      </c>
      <c r="H73">
        <v>4.5999999999999996</v>
      </c>
      <c r="I73" t="s">
        <v>1838</v>
      </c>
      <c r="J73">
        <v>0.33</v>
      </c>
      <c r="K73" t="s">
        <v>490</v>
      </c>
      <c r="L73" t="s">
        <v>491</v>
      </c>
      <c r="M73">
        <v>-38.6</v>
      </c>
      <c r="N73">
        <v>-33.5</v>
      </c>
      <c r="O73">
        <v>15.911630966057501</v>
      </c>
      <c r="P73">
        <v>21.82933370023045</v>
      </c>
      <c r="Q73">
        <v>3.5418190231689266</v>
      </c>
      <c r="R73">
        <v>-5.9053299592281467</v>
      </c>
      <c r="S73">
        <v>-0.36551195152700977</v>
      </c>
      <c r="T73">
        <v>14.770696635092516</v>
      </c>
    </row>
    <row r="74" spans="1:20">
      <c r="A74" t="s">
        <v>1839</v>
      </c>
      <c r="B74" t="s">
        <v>834</v>
      </c>
      <c r="C74" t="s">
        <v>835</v>
      </c>
      <c r="D74">
        <v>27.4</v>
      </c>
      <c r="E74">
        <v>13.5</v>
      </c>
      <c r="F74">
        <v>5.2</v>
      </c>
      <c r="G74">
        <v>-8.1</v>
      </c>
      <c r="H74">
        <v>9.5</v>
      </c>
      <c r="I74" t="s">
        <v>1831</v>
      </c>
      <c r="J74">
        <v>0.14000000000000001</v>
      </c>
      <c r="K74" t="s">
        <v>490</v>
      </c>
      <c r="L74" t="s">
        <v>493</v>
      </c>
      <c r="M74">
        <v>-18.600000000000001</v>
      </c>
      <c r="N74" t="s">
        <v>1311</v>
      </c>
      <c r="O74">
        <v>13.524052647043341</v>
      </c>
      <c r="P74">
        <v>26.25970944672984</v>
      </c>
      <c r="Q74">
        <v>186.76685408241937</v>
      </c>
      <c r="R74">
        <v>5.9419082520738051</v>
      </c>
      <c r="S74">
        <v>0.70504360039909297</v>
      </c>
      <c r="T74">
        <v>12.128340358246611</v>
      </c>
    </row>
    <row r="75" spans="1:20">
      <c r="A75" t="s">
        <v>1537</v>
      </c>
      <c r="B75" t="s">
        <v>836</v>
      </c>
      <c r="C75" t="s">
        <v>837</v>
      </c>
      <c r="D75">
        <v>42</v>
      </c>
      <c r="E75">
        <v>18.5</v>
      </c>
      <c r="F75">
        <v>-18.100000000000001</v>
      </c>
      <c r="G75">
        <v>-0.4</v>
      </c>
      <c r="H75">
        <v>3.7</v>
      </c>
      <c r="I75" t="s">
        <v>1840</v>
      </c>
      <c r="J75">
        <v>0.48</v>
      </c>
      <c r="K75" t="s">
        <v>492</v>
      </c>
      <c r="L75" t="s">
        <v>493</v>
      </c>
      <c r="M75" t="s">
        <v>1312</v>
      </c>
      <c r="N75" t="s">
        <v>1266</v>
      </c>
      <c r="O75">
        <v>18.478636313321395</v>
      </c>
      <c r="P75">
        <v>66.391465687072682</v>
      </c>
      <c r="Q75">
        <v>188.48727716027261</v>
      </c>
      <c r="R75">
        <v>16.746603071856597</v>
      </c>
      <c r="S75">
        <v>2.4989949911107225</v>
      </c>
      <c r="T75">
        <v>7.400426311239551</v>
      </c>
    </row>
    <row r="76" spans="1:20">
      <c r="A76" t="s">
        <v>1841</v>
      </c>
      <c r="B76" t="s">
        <v>838</v>
      </c>
      <c r="C76" t="s">
        <v>839</v>
      </c>
      <c r="D76">
        <v>30.6</v>
      </c>
      <c r="E76">
        <v>17.2</v>
      </c>
      <c r="F76">
        <v>-11.7</v>
      </c>
      <c r="G76">
        <v>11.7</v>
      </c>
      <c r="H76">
        <v>4.5999999999999996</v>
      </c>
      <c r="I76" t="s">
        <v>1822</v>
      </c>
      <c r="J76">
        <v>0.19</v>
      </c>
      <c r="K76" t="s">
        <v>492</v>
      </c>
      <c r="L76" t="s">
        <v>491</v>
      </c>
      <c r="M76" t="s">
        <v>1313</v>
      </c>
      <c r="N76">
        <v>-47.8</v>
      </c>
      <c r="O76">
        <v>17.17381728096581</v>
      </c>
      <c r="P76">
        <v>40.528422247137776</v>
      </c>
      <c r="Q76">
        <v>175.84660660857347</v>
      </c>
      <c r="R76">
        <v>11.130669643562289</v>
      </c>
      <c r="S76">
        <v>-0.8082828810819116</v>
      </c>
      <c r="T76">
        <v>13.053538679991371</v>
      </c>
    </row>
    <row r="77" spans="1:20">
      <c r="A77" t="s">
        <v>1538</v>
      </c>
      <c r="B77" t="s">
        <v>53</v>
      </c>
      <c r="C77" t="s">
        <v>840</v>
      </c>
      <c r="D77">
        <v>39.799999999999997</v>
      </c>
      <c r="E77">
        <v>13.4</v>
      </c>
      <c r="F77">
        <v>11.1</v>
      </c>
      <c r="G77">
        <v>-5.2</v>
      </c>
      <c r="H77">
        <v>5.4</v>
      </c>
      <c r="I77" t="s">
        <v>1745</v>
      </c>
      <c r="J77">
        <v>0.13</v>
      </c>
      <c r="K77" t="s">
        <v>492</v>
      </c>
      <c r="L77" t="s">
        <v>491</v>
      </c>
      <c r="M77" t="s">
        <v>1314</v>
      </c>
      <c r="N77">
        <v>-130.4</v>
      </c>
      <c r="O77">
        <v>13.394401815684043</v>
      </c>
      <c r="P77">
        <v>85.775857186865082</v>
      </c>
      <c r="Q77">
        <v>242.26492172802631</v>
      </c>
      <c r="R77">
        <v>6.2166073830710475</v>
      </c>
      <c r="S77">
        <v>11.823298699396439</v>
      </c>
      <c r="T77">
        <v>0.98661061701008235</v>
      </c>
    </row>
    <row r="78" spans="1:20">
      <c r="A78" t="s">
        <v>1540</v>
      </c>
      <c r="B78" t="s">
        <v>841</v>
      </c>
      <c r="C78" t="s">
        <v>842</v>
      </c>
      <c r="D78">
        <v>36</v>
      </c>
      <c r="E78">
        <v>14.9</v>
      </c>
      <c r="F78">
        <v>-3.9</v>
      </c>
      <c r="G78">
        <v>4</v>
      </c>
      <c r="H78">
        <v>-13.8</v>
      </c>
      <c r="I78" t="s">
        <v>1767</v>
      </c>
      <c r="J78">
        <v>8.8999999999999996E-2</v>
      </c>
      <c r="K78" t="s">
        <v>492</v>
      </c>
      <c r="L78" t="s">
        <v>493</v>
      </c>
      <c r="M78" t="s">
        <v>1315</v>
      </c>
      <c r="N78" t="s">
        <v>1316</v>
      </c>
      <c r="O78">
        <v>14.887914561818254</v>
      </c>
      <c r="P78">
        <v>40.62913011115419</v>
      </c>
      <c r="Q78">
        <v>332.70575234237822</v>
      </c>
      <c r="R78">
        <v>-8.6150721985954615</v>
      </c>
      <c r="S78">
        <v>4.4454750458335486</v>
      </c>
      <c r="T78">
        <v>11.299039013555921</v>
      </c>
    </row>
    <row r="79" spans="1:20">
      <c r="A79" t="s">
        <v>1541</v>
      </c>
      <c r="B79" t="s">
        <v>843</v>
      </c>
      <c r="C79" t="s">
        <v>814</v>
      </c>
      <c r="D79">
        <v>30.6</v>
      </c>
      <c r="E79">
        <v>16.100000000000001</v>
      </c>
      <c r="F79">
        <v>1.5</v>
      </c>
      <c r="G79">
        <v>15.1</v>
      </c>
      <c r="H79">
        <v>-5.5</v>
      </c>
      <c r="I79" t="s">
        <v>1843</v>
      </c>
      <c r="J79">
        <v>0.69</v>
      </c>
      <c r="K79" t="s">
        <v>492</v>
      </c>
      <c r="L79" t="s">
        <v>491</v>
      </c>
      <c r="M79" t="s">
        <v>1317</v>
      </c>
      <c r="N79">
        <v>-147.6</v>
      </c>
      <c r="O79">
        <v>16.14032217770141</v>
      </c>
      <c r="P79">
        <v>49.302198563931263</v>
      </c>
      <c r="Q79">
        <v>102.52724043860594</v>
      </c>
      <c r="R79">
        <v>2.6542374349272562</v>
      </c>
      <c r="S79">
        <v>-11.945611481922937</v>
      </c>
      <c r="T79">
        <v>10.524608779521529</v>
      </c>
    </row>
    <row r="80" spans="1:20">
      <c r="A80" t="s">
        <v>1542</v>
      </c>
      <c r="B80" t="s">
        <v>844</v>
      </c>
      <c r="C80" t="s">
        <v>845</v>
      </c>
      <c r="D80">
        <v>59</v>
      </c>
      <c r="E80">
        <v>42.3</v>
      </c>
      <c r="F80">
        <v>25.2</v>
      </c>
      <c r="G80">
        <v>31.2</v>
      </c>
      <c r="H80">
        <v>-13.3</v>
      </c>
      <c r="I80" t="s">
        <v>1739</v>
      </c>
      <c r="J80">
        <v>0.11</v>
      </c>
      <c r="K80" t="s">
        <v>492</v>
      </c>
      <c r="L80" t="s">
        <v>491</v>
      </c>
      <c r="M80" t="s">
        <v>1318</v>
      </c>
      <c r="N80">
        <v>-129.5</v>
      </c>
      <c r="O80">
        <v>42.253638896549489</v>
      </c>
      <c r="P80">
        <v>2.9037182568594</v>
      </c>
      <c r="Q80">
        <v>169.21046226142792</v>
      </c>
      <c r="R80">
        <v>2.1026339064988537</v>
      </c>
      <c r="S80">
        <v>-0.40070096870493543</v>
      </c>
      <c r="T80">
        <v>42.199388258467913</v>
      </c>
    </row>
    <row r="81" spans="1:20">
      <c r="A81" t="s">
        <v>1543</v>
      </c>
      <c r="B81" t="s">
        <v>745</v>
      </c>
      <c r="C81" t="s">
        <v>848</v>
      </c>
      <c r="D81">
        <v>25</v>
      </c>
      <c r="E81">
        <v>14.9</v>
      </c>
      <c r="F81">
        <v>-13.4</v>
      </c>
      <c r="G81">
        <v>6</v>
      </c>
      <c r="H81">
        <v>2.5</v>
      </c>
      <c r="I81" t="s">
        <v>1845</v>
      </c>
      <c r="J81">
        <v>6</v>
      </c>
      <c r="K81" t="s">
        <v>492</v>
      </c>
      <c r="L81" t="s">
        <v>491</v>
      </c>
      <c r="M81" t="s">
        <v>1274</v>
      </c>
      <c r="N81">
        <v>-66.2</v>
      </c>
      <c r="O81">
        <v>14.893287078412207</v>
      </c>
      <c r="P81">
        <v>48.400100121875916</v>
      </c>
      <c r="Q81">
        <v>117.93820312764149</v>
      </c>
      <c r="R81">
        <v>5.2179843799101864</v>
      </c>
      <c r="S81">
        <v>-9.8391877707134405</v>
      </c>
      <c r="T81">
        <v>9.888024222444864</v>
      </c>
    </row>
    <row r="82" spans="1:20">
      <c r="A82" t="s">
        <v>1544</v>
      </c>
      <c r="B82" t="s">
        <v>333</v>
      </c>
      <c r="C82" t="s">
        <v>850</v>
      </c>
      <c r="D82">
        <v>24.4</v>
      </c>
      <c r="E82">
        <v>17.5</v>
      </c>
      <c r="F82">
        <v>3.8</v>
      </c>
      <c r="G82">
        <v>-5.8</v>
      </c>
      <c r="H82">
        <v>16.100000000000001</v>
      </c>
      <c r="I82" t="s">
        <v>1831</v>
      </c>
      <c r="J82">
        <v>0.14000000000000001</v>
      </c>
      <c r="K82" t="s">
        <v>492</v>
      </c>
      <c r="L82" t="s">
        <v>491</v>
      </c>
      <c r="M82" t="s">
        <v>1319</v>
      </c>
      <c r="N82">
        <v>-25.3</v>
      </c>
      <c r="O82">
        <v>17.529689101635544</v>
      </c>
      <c r="P82">
        <v>-17.733958095403882</v>
      </c>
      <c r="Q82">
        <v>137.31920996681896</v>
      </c>
      <c r="R82">
        <v>3.925291618879319</v>
      </c>
      <c r="S82">
        <v>-3.6197189072358267</v>
      </c>
      <c r="T82">
        <v>-16.696697899266049</v>
      </c>
    </row>
    <row r="83" spans="1:20">
      <c r="A83" t="s">
        <v>1847</v>
      </c>
      <c r="B83" t="s">
        <v>851</v>
      </c>
      <c r="C83" t="s">
        <v>852</v>
      </c>
      <c r="D83">
        <v>29.2</v>
      </c>
      <c r="E83">
        <v>15.8</v>
      </c>
      <c r="F83">
        <v>0.2</v>
      </c>
      <c r="G83">
        <v>-15.7</v>
      </c>
      <c r="H83">
        <v>2.1</v>
      </c>
      <c r="I83" t="s">
        <v>1781</v>
      </c>
      <c r="J83">
        <v>0.16</v>
      </c>
      <c r="K83" t="s">
        <v>490</v>
      </c>
      <c r="L83" t="s">
        <v>493</v>
      </c>
      <c r="M83">
        <v>-19.2</v>
      </c>
      <c r="N83" t="s">
        <v>1320</v>
      </c>
      <c r="O83">
        <v>15.841085821369694</v>
      </c>
      <c r="P83">
        <v>11.653793844858189</v>
      </c>
      <c r="Q83">
        <v>6.5389564698671165</v>
      </c>
      <c r="R83">
        <v>-3.1790441101571982</v>
      </c>
      <c r="S83">
        <v>-0.36439604519820706</v>
      </c>
      <c r="T83">
        <v>15.514538151937321</v>
      </c>
    </row>
    <row r="84" spans="1:20">
      <c r="A84" t="s">
        <v>1545</v>
      </c>
      <c r="B84" t="s">
        <v>855</v>
      </c>
      <c r="C84" t="s">
        <v>856</v>
      </c>
      <c r="D84">
        <v>31.5</v>
      </c>
      <c r="E84">
        <v>11.5</v>
      </c>
      <c r="F84">
        <v>4.4000000000000004</v>
      </c>
      <c r="G84">
        <v>-8.5</v>
      </c>
      <c r="H84">
        <v>6.4</v>
      </c>
      <c r="I84" t="s">
        <v>1850</v>
      </c>
      <c r="J84">
        <v>1.6</v>
      </c>
      <c r="K84" t="s">
        <v>490</v>
      </c>
      <c r="L84" t="s">
        <v>493</v>
      </c>
      <c r="M84">
        <v>-38.799999999999997</v>
      </c>
      <c r="N84" t="s">
        <v>1321</v>
      </c>
      <c r="O84">
        <v>11.513904637437292</v>
      </c>
      <c r="P84">
        <v>16.948657829520297</v>
      </c>
      <c r="Q84">
        <v>281.04852756325494</v>
      </c>
      <c r="R84">
        <v>-0.64323538879565145</v>
      </c>
      <c r="S84">
        <v>3.294260448760745</v>
      </c>
      <c r="T84">
        <v>11.013813886675749</v>
      </c>
    </row>
    <row r="85" spans="1:20">
      <c r="A85" t="s">
        <v>1546</v>
      </c>
      <c r="B85" t="s">
        <v>857</v>
      </c>
      <c r="C85" t="s">
        <v>858</v>
      </c>
      <c r="D85">
        <v>33.299999999999997</v>
      </c>
      <c r="E85">
        <v>15.2</v>
      </c>
      <c r="F85">
        <v>7.3</v>
      </c>
      <c r="G85">
        <v>-12.2</v>
      </c>
      <c r="H85">
        <v>5.3</v>
      </c>
      <c r="I85" t="s">
        <v>1748</v>
      </c>
      <c r="J85">
        <v>0.11</v>
      </c>
      <c r="K85" t="s">
        <v>490</v>
      </c>
      <c r="L85" t="s">
        <v>493</v>
      </c>
      <c r="M85">
        <v>-23.6</v>
      </c>
      <c r="N85" t="s">
        <v>1322</v>
      </c>
      <c r="O85">
        <v>15.173002339682149</v>
      </c>
      <c r="P85">
        <v>11.474170045115724</v>
      </c>
      <c r="Q85">
        <v>283.65805842978705</v>
      </c>
      <c r="R85">
        <v>-0.71270342098130168</v>
      </c>
      <c r="S85">
        <v>2.932955900197908</v>
      </c>
      <c r="T85">
        <v>14.869762053281679</v>
      </c>
    </row>
    <row r="86" spans="1:20">
      <c r="A86" t="s">
        <v>1547</v>
      </c>
      <c r="B86" t="s">
        <v>862</v>
      </c>
      <c r="C86" t="s">
        <v>863</v>
      </c>
      <c r="D86">
        <v>33.299999999999997</v>
      </c>
      <c r="E86">
        <v>11.4</v>
      </c>
      <c r="F86">
        <v>3.4</v>
      </c>
      <c r="G86">
        <v>-4.2</v>
      </c>
      <c r="H86">
        <v>10</v>
      </c>
      <c r="I86" t="s">
        <v>1811</v>
      </c>
      <c r="J86">
        <v>0.37</v>
      </c>
      <c r="K86" t="s">
        <v>490</v>
      </c>
      <c r="L86" t="s">
        <v>493</v>
      </c>
      <c r="M86">
        <v>-48.8</v>
      </c>
      <c r="N86" t="s">
        <v>1324</v>
      </c>
      <c r="O86">
        <v>11.366617790706258</v>
      </c>
      <c r="P86">
        <v>35.624503306558246</v>
      </c>
      <c r="Q86">
        <v>134.34348516404935</v>
      </c>
      <c r="R86">
        <v>4.6276078483620005</v>
      </c>
      <c r="S86">
        <v>-4.7348912930796168</v>
      </c>
      <c r="T86">
        <v>9.2393749812688757</v>
      </c>
    </row>
    <row r="87" spans="1:20">
      <c r="A87" t="s">
        <v>1549</v>
      </c>
      <c r="B87" t="s">
        <v>864</v>
      </c>
      <c r="C87" t="s">
        <v>865</v>
      </c>
      <c r="D87">
        <v>30.6</v>
      </c>
      <c r="E87">
        <v>15.9</v>
      </c>
      <c r="F87">
        <v>-2.5</v>
      </c>
      <c r="G87">
        <v>5.9</v>
      </c>
      <c r="H87">
        <v>-14.6</v>
      </c>
      <c r="I87" t="s">
        <v>1853</v>
      </c>
      <c r="J87">
        <v>0.1</v>
      </c>
      <c r="K87" t="s">
        <v>492</v>
      </c>
      <c r="L87" t="s">
        <v>491</v>
      </c>
      <c r="M87" t="s">
        <v>1325</v>
      </c>
      <c r="N87">
        <v>-74.599999999999994</v>
      </c>
      <c r="O87">
        <v>15.944277970482075</v>
      </c>
      <c r="P87">
        <v>48.259205885856865</v>
      </c>
      <c r="Q87">
        <v>4.0654715427442625</v>
      </c>
      <c r="R87">
        <v>-11.867115195643812</v>
      </c>
      <c r="S87">
        <v>-0.84345741717671507</v>
      </c>
      <c r="T87">
        <v>10.615090980237959</v>
      </c>
    </row>
    <row r="88" spans="1:20">
      <c r="A88" t="s">
        <v>1550</v>
      </c>
      <c r="B88" t="s">
        <v>813</v>
      </c>
      <c r="C88" t="s">
        <v>866</v>
      </c>
      <c r="D88">
        <v>41.5</v>
      </c>
      <c r="E88">
        <v>18.100000000000001</v>
      </c>
      <c r="F88">
        <v>6.2</v>
      </c>
      <c r="G88">
        <v>11.1</v>
      </c>
      <c r="H88">
        <v>-12.9</v>
      </c>
      <c r="I88" t="s">
        <v>1854</v>
      </c>
      <c r="J88">
        <v>0.22</v>
      </c>
      <c r="K88" t="s">
        <v>492</v>
      </c>
      <c r="L88" t="s">
        <v>493</v>
      </c>
      <c r="M88" t="s">
        <v>1305</v>
      </c>
      <c r="N88" t="s">
        <v>1326</v>
      </c>
      <c r="O88">
        <v>18.112426673419549</v>
      </c>
      <c r="P88">
        <v>74.155091642028623</v>
      </c>
      <c r="Q88">
        <v>24.138276230233771</v>
      </c>
      <c r="R88">
        <v>-15.900677953483047</v>
      </c>
      <c r="S88">
        <v>-7.125468682709907</v>
      </c>
      <c r="T88">
        <v>4.9453146180337706</v>
      </c>
    </row>
    <row r="89" spans="1:20">
      <c r="A89" t="s">
        <v>1857</v>
      </c>
      <c r="B89" t="s">
        <v>869</v>
      </c>
      <c r="C89" t="s">
        <v>870</v>
      </c>
      <c r="D89">
        <v>28.7</v>
      </c>
      <c r="E89">
        <v>16.2</v>
      </c>
      <c r="F89">
        <v>10.199999999999999</v>
      </c>
      <c r="G89">
        <v>0.4</v>
      </c>
      <c r="H89">
        <v>12.6</v>
      </c>
      <c r="I89" t="s">
        <v>1691</v>
      </c>
      <c r="J89">
        <v>7.2999999999999995E-2</v>
      </c>
      <c r="K89" t="s">
        <v>490</v>
      </c>
      <c r="L89" t="s">
        <v>493</v>
      </c>
      <c r="M89">
        <v>-24</v>
      </c>
      <c r="N89" t="s">
        <v>1328</v>
      </c>
      <c r="O89">
        <v>16.216041440499588</v>
      </c>
      <c r="P89">
        <v>41.947232254341877</v>
      </c>
      <c r="Q89">
        <v>140.98881807684603</v>
      </c>
      <c r="R89">
        <v>8.4225783572772226</v>
      </c>
      <c r="S89">
        <v>-6.8231915612092333</v>
      </c>
      <c r="T89">
        <v>12.060855306924481</v>
      </c>
    </row>
    <row r="90" spans="1:20">
      <c r="A90" t="s">
        <v>1551</v>
      </c>
      <c r="B90" t="s">
        <v>871</v>
      </c>
      <c r="C90" t="s">
        <v>872</v>
      </c>
      <c r="D90">
        <v>31.5</v>
      </c>
      <c r="E90">
        <v>14.4</v>
      </c>
      <c r="F90">
        <v>5.4</v>
      </c>
      <c r="G90">
        <v>-13.2</v>
      </c>
      <c r="H90">
        <v>1.7</v>
      </c>
      <c r="I90" t="s">
        <v>1829</v>
      </c>
      <c r="J90">
        <v>0.15</v>
      </c>
      <c r="K90" t="s">
        <v>492</v>
      </c>
      <c r="L90" t="s">
        <v>493</v>
      </c>
      <c r="M90" t="s">
        <v>1329</v>
      </c>
      <c r="N90" t="s">
        <v>1330</v>
      </c>
      <c r="O90">
        <v>14.362799170078233</v>
      </c>
      <c r="P90">
        <v>71.60158808444109</v>
      </c>
      <c r="Q90">
        <v>162.65832311850659</v>
      </c>
      <c r="R90">
        <v>13.009140957329787</v>
      </c>
      <c r="S90">
        <v>-4.0622793818272447</v>
      </c>
      <c r="T90">
        <v>4.5332259789586757</v>
      </c>
    </row>
    <row r="91" spans="1:20">
      <c r="A91" t="s">
        <v>1552</v>
      </c>
      <c r="B91" t="s">
        <v>873</v>
      </c>
      <c r="C91" t="s">
        <v>874</v>
      </c>
      <c r="D91">
        <v>26</v>
      </c>
      <c r="E91">
        <v>20.8</v>
      </c>
      <c r="F91">
        <v>-16.600000000000001</v>
      </c>
      <c r="G91">
        <v>-12.6</v>
      </c>
      <c r="H91">
        <v>0.6</v>
      </c>
      <c r="I91" t="s">
        <v>1858</v>
      </c>
      <c r="J91">
        <v>4.2</v>
      </c>
      <c r="K91" t="s">
        <v>490</v>
      </c>
      <c r="L91" t="s">
        <v>493</v>
      </c>
      <c r="M91">
        <v>-15.5</v>
      </c>
      <c r="N91" t="s">
        <v>1331</v>
      </c>
      <c r="O91">
        <v>20.848980790436737</v>
      </c>
      <c r="P91">
        <v>18.154119383456564</v>
      </c>
      <c r="Q91">
        <v>41.416651599887246</v>
      </c>
      <c r="R91">
        <v>-4.8714748077868766</v>
      </c>
      <c r="S91">
        <v>-4.2972995937557847</v>
      </c>
      <c r="T91">
        <v>19.811157194838575</v>
      </c>
    </row>
    <row r="92" spans="1:20">
      <c r="A92" t="s">
        <v>1553</v>
      </c>
      <c r="B92" t="s">
        <v>875</v>
      </c>
      <c r="C92" t="s">
        <v>876</v>
      </c>
      <c r="D92">
        <v>23.7</v>
      </c>
      <c r="E92">
        <v>16.3</v>
      </c>
      <c r="F92">
        <v>-2.4</v>
      </c>
      <c r="G92">
        <v>13.6</v>
      </c>
      <c r="H92">
        <v>8.6999999999999993</v>
      </c>
      <c r="I92" t="s">
        <v>1859</v>
      </c>
      <c r="J92">
        <v>1.4</v>
      </c>
      <c r="K92" t="s">
        <v>492</v>
      </c>
      <c r="L92" t="s">
        <v>491</v>
      </c>
      <c r="M92" t="s">
        <v>1332</v>
      </c>
      <c r="N92">
        <v>-83.8</v>
      </c>
      <c r="O92">
        <v>16.322070947033652</v>
      </c>
      <c r="P92">
        <v>54.830825313674048</v>
      </c>
      <c r="Q92">
        <v>176.05836381855315</v>
      </c>
      <c r="R92">
        <v>13.310996289955902</v>
      </c>
      <c r="S92">
        <v>-0.91717107535560305</v>
      </c>
      <c r="T92">
        <v>9.4013921834647007</v>
      </c>
    </row>
    <row r="93" spans="1:20">
      <c r="A93" t="s">
        <v>1861</v>
      </c>
      <c r="B93" t="s">
        <v>877</v>
      </c>
      <c r="C93" t="s">
        <v>878</v>
      </c>
      <c r="D93">
        <v>42.5</v>
      </c>
      <c r="E93">
        <v>11.6</v>
      </c>
      <c r="F93">
        <v>-8.6</v>
      </c>
      <c r="G93">
        <v>-5.9</v>
      </c>
      <c r="H93">
        <v>5</v>
      </c>
      <c r="I93" t="s">
        <v>1795</v>
      </c>
      <c r="J93">
        <v>0.12</v>
      </c>
      <c r="K93" t="s">
        <v>492</v>
      </c>
      <c r="L93" t="s">
        <v>493</v>
      </c>
      <c r="M93" t="s">
        <v>1333</v>
      </c>
      <c r="N93" t="s">
        <v>1334</v>
      </c>
      <c r="O93">
        <v>11.565898149300814</v>
      </c>
      <c r="P93">
        <v>51.394253645964866</v>
      </c>
      <c r="Q93">
        <v>147.25710705560266</v>
      </c>
      <c r="R93">
        <v>7.6021377723674899</v>
      </c>
      <c r="S93">
        <v>-4.888526310117741</v>
      </c>
      <c r="T93">
        <v>7.216634382122324</v>
      </c>
    </row>
    <row r="94" spans="1:20">
      <c r="A94" t="s">
        <v>1554</v>
      </c>
      <c r="B94" t="s">
        <v>879</v>
      </c>
      <c r="C94" t="s">
        <v>880</v>
      </c>
      <c r="D94">
        <v>31.8</v>
      </c>
      <c r="E94">
        <v>16.5</v>
      </c>
      <c r="F94">
        <v>9.9</v>
      </c>
      <c r="G94">
        <v>7.6</v>
      </c>
      <c r="H94">
        <v>10.8</v>
      </c>
      <c r="I94" t="s">
        <v>1862</v>
      </c>
      <c r="J94">
        <v>0.27</v>
      </c>
      <c r="K94" t="s">
        <v>490</v>
      </c>
      <c r="L94" t="s">
        <v>491</v>
      </c>
      <c r="M94">
        <v>-47.5</v>
      </c>
      <c r="N94">
        <v>-174.4</v>
      </c>
      <c r="O94">
        <v>16.504847772699996</v>
      </c>
      <c r="P94">
        <v>23.637879991571353</v>
      </c>
      <c r="Q94">
        <v>85.539910337888188</v>
      </c>
      <c r="R94">
        <v>-0.51462298634859138</v>
      </c>
      <c r="S94">
        <v>-6.5976575313246304</v>
      </c>
      <c r="T94">
        <v>15.120055498617624</v>
      </c>
    </row>
    <row r="95" spans="1:20">
      <c r="A95" t="s">
        <v>1555</v>
      </c>
      <c r="B95" t="s">
        <v>881</v>
      </c>
      <c r="C95" t="s">
        <v>882</v>
      </c>
      <c r="D95">
        <v>26</v>
      </c>
      <c r="E95">
        <v>13.6</v>
      </c>
      <c r="F95">
        <v>6.3</v>
      </c>
      <c r="G95">
        <v>-3</v>
      </c>
      <c r="H95">
        <v>-31.2</v>
      </c>
      <c r="I95" t="s">
        <v>1863</v>
      </c>
      <c r="J95">
        <v>49</v>
      </c>
      <c r="K95" t="s">
        <v>492</v>
      </c>
      <c r="L95" t="s">
        <v>493</v>
      </c>
      <c r="M95" t="s">
        <v>1335</v>
      </c>
      <c r="N95" t="s">
        <v>1336</v>
      </c>
      <c r="O95">
        <v>31.970767898190996</v>
      </c>
      <c r="P95">
        <v>21.413989203354834</v>
      </c>
      <c r="Q95">
        <v>349.43380547002045</v>
      </c>
      <c r="R95">
        <v>-11.474733419083</v>
      </c>
      <c r="S95">
        <v>2.1404313615635795</v>
      </c>
      <c r="T95">
        <v>29.763720307572683</v>
      </c>
    </row>
    <row r="96" spans="1:20">
      <c r="A96" t="s">
        <v>1556</v>
      </c>
      <c r="B96" t="s">
        <v>883</v>
      </c>
      <c r="C96" t="s">
        <v>884</v>
      </c>
      <c r="D96">
        <v>27.4</v>
      </c>
      <c r="E96">
        <v>17.399999999999999</v>
      </c>
      <c r="F96">
        <v>-10.1</v>
      </c>
      <c r="G96">
        <v>13.9</v>
      </c>
      <c r="H96">
        <v>3</v>
      </c>
      <c r="I96" t="s">
        <v>1864</v>
      </c>
      <c r="J96">
        <v>1.1000000000000001</v>
      </c>
      <c r="K96" t="s">
        <v>492</v>
      </c>
      <c r="L96" t="s">
        <v>491</v>
      </c>
      <c r="M96" t="s">
        <v>1331</v>
      </c>
      <c r="N96">
        <v>-6.7</v>
      </c>
      <c r="O96">
        <v>17.441903565838221</v>
      </c>
      <c r="P96">
        <v>57.960594710265973</v>
      </c>
      <c r="Q96">
        <v>238.65037110912414</v>
      </c>
      <c r="R96">
        <v>7.692140626459917</v>
      </c>
      <c r="S96">
        <v>12.626697583920638</v>
      </c>
      <c r="T96">
        <v>9.2529714528348972</v>
      </c>
    </row>
    <row r="97" spans="1:20">
      <c r="A97" t="s">
        <v>1557</v>
      </c>
      <c r="B97" t="s">
        <v>885</v>
      </c>
      <c r="C97" t="s">
        <v>886</v>
      </c>
      <c r="D97">
        <v>32.5</v>
      </c>
      <c r="E97">
        <v>19.100000000000001</v>
      </c>
      <c r="F97">
        <v>7.6</v>
      </c>
      <c r="G97">
        <v>17.3</v>
      </c>
      <c r="H97">
        <v>-2.7</v>
      </c>
      <c r="I97" t="s">
        <v>1865</v>
      </c>
      <c r="J97">
        <v>0.61</v>
      </c>
      <c r="K97" t="s">
        <v>492</v>
      </c>
      <c r="L97" t="s">
        <v>491</v>
      </c>
      <c r="M97" t="s">
        <v>1337</v>
      </c>
      <c r="N97">
        <v>-172.9</v>
      </c>
      <c r="O97">
        <v>19.087692369692046</v>
      </c>
      <c r="P97">
        <v>63.392659717572322</v>
      </c>
      <c r="Q97">
        <v>108.03248960845218</v>
      </c>
      <c r="R97">
        <v>5.2829629533419586</v>
      </c>
      <c r="S97">
        <v>-16.227971301356295</v>
      </c>
      <c r="T97">
        <v>8.5488741876327143</v>
      </c>
    </row>
    <row r="98" spans="1:20">
      <c r="A98" t="s">
        <v>1871</v>
      </c>
      <c r="B98" t="s">
        <v>893</v>
      </c>
      <c r="C98" t="s">
        <v>821</v>
      </c>
      <c r="D98">
        <v>31.5</v>
      </c>
      <c r="E98">
        <v>14.7</v>
      </c>
      <c r="F98">
        <v>-13.2</v>
      </c>
      <c r="G98">
        <v>-6.5</v>
      </c>
      <c r="H98">
        <v>-0.4</v>
      </c>
      <c r="I98" t="s">
        <v>1764</v>
      </c>
      <c r="J98">
        <v>0.13</v>
      </c>
      <c r="K98" t="s">
        <v>490</v>
      </c>
      <c r="L98" t="s">
        <v>491</v>
      </c>
      <c r="M98">
        <v>-39.799999999999997</v>
      </c>
      <c r="N98">
        <v>-31.7</v>
      </c>
      <c r="O98">
        <v>14.719035294474974</v>
      </c>
      <c r="P98">
        <v>67.012623027777707</v>
      </c>
      <c r="Q98">
        <v>66.929369098739187</v>
      </c>
      <c r="R98">
        <v>-5.3098609103361722</v>
      </c>
      <c r="S98">
        <v>-12.466498005286683</v>
      </c>
      <c r="T98">
        <v>5.7482001180427842</v>
      </c>
    </row>
    <row r="99" spans="1:20">
      <c r="A99" t="s">
        <v>1558</v>
      </c>
      <c r="B99" t="s">
        <v>655</v>
      </c>
      <c r="C99" t="s">
        <v>656</v>
      </c>
      <c r="D99">
        <v>33</v>
      </c>
      <c r="E99">
        <v>16.5</v>
      </c>
      <c r="F99">
        <v>-16.2</v>
      </c>
      <c r="G99">
        <v>2.8</v>
      </c>
      <c r="H99">
        <v>0.6</v>
      </c>
      <c r="I99" t="s">
        <v>1872</v>
      </c>
      <c r="J99">
        <v>1.9</v>
      </c>
      <c r="K99" t="s">
        <v>490</v>
      </c>
      <c r="L99" t="s">
        <v>493</v>
      </c>
      <c r="M99">
        <v>-23.5</v>
      </c>
      <c r="N99" t="s">
        <v>1338</v>
      </c>
      <c r="O99">
        <v>16.451139778143034</v>
      </c>
      <c r="P99">
        <v>67.764167219019583</v>
      </c>
      <c r="Q99">
        <v>277.74680152795764</v>
      </c>
      <c r="R99">
        <v>-2.0526320547766961</v>
      </c>
      <c r="S99">
        <v>15.088758903629362</v>
      </c>
      <c r="T99">
        <v>6.2254362414090174</v>
      </c>
    </row>
    <row r="100" spans="1:20">
      <c r="A100" t="s">
        <v>1873</v>
      </c>
      <c r="B100" t="s">
        <v>569</v>
      </c>
      <c r="C100" t="s">
        <v>657</v>
      </c>
      <c r="D100">
        <v>40.700000000000003</v>
      </c>
      <c r="E100">
        <v>12.5</v>
      </c>
      <c r="F100">
        <v>-11</v>
      </c>
      <c r="G100">
        <v>2.5</v>
      </c>
      <c r="H100">
        <v>-5.5</v>
      </c>
      <c r="I100" t="s">
        <v>1874</v>
      </c>
      <c r="J100">
        <v>0.17</v>
      </c>
      <c r="K100" t="s">
        <v>490</v>
      </c>
      <c r="L100" t="s">
        <v>493</v>
      </c>
      <c r="M100">
        <v>-34.299999999999997</v>
      </c>
      <c r="N100" t="s">
        <v>1339</v>
      </c>
      <c r="O100">
        <v>12.549900398011133</v>
      </c>
      <c r="P100">
        <v>81.386625770953117</v>
      </c>
      <c r="Q100">
        <v>309.78339401472704</v>
      </c>
      <c r="R100">
        <v>-7.9399455272479393</v>
      </c>
      <c r="S100">
        <v>9.5354368716418154</v>
      </c>
      <c r="T100">
        <v>1.8795501300229254</v>
      </c>
    </row>
    <row r="101" spans="1:20">
      <c r="A101" t="s">
        <v>1875</v>
      </c>
      <c r="B101" t="s">
        <v>658</v>
      </c>
      <c r="C101" t="s">
        <v>659</v>
      </c>
      <c r="E101">
        <v>11.1</v>
      </c>
      <c r="F101">
        <v>-5.6</v>
      </c>
      <c r="G101">
        <v>-7.9</v>
      </c>
      <c r="H101">
        <v>5.5</v>
      </c>
      <c r="I101" t="s">
        <v>1805</v>
      </c>
      <c r="J101">
        <v>0.26</v>
      </c>
      <c r="K101" t="s">
        <v>490</v>
      </c>
      <c r="L101" t="s">
        <v>493</v>
      </c>
      <c r="M101">
        <v>-67.3</v>
      </c>
      <c r="N101" t="s">
        <v>1340</v>
      </c>
      <c r="O101">
        <v>11.136426715962351</v>
      </c>
      <c r="P101">
        <v>39.64011325140082</v>
      </c>
      <c r="Q101">
        <v>331.58879299478713</v>
      </c>
      <c r="R101">
        <v>-6.2489176842678678</v>
      </c>
      <c r="S101">
        <v>3.3803569779373839</v>
      </c>
      <c r="T101">
        <v>8.5757923527190378</v>
      </c>
    </row>
    <row r="102" spans="1:20">
      <c r="A102" t="s">
        <v>1879</v>
      </c>
      <c r="B102" t="s">
        <v>663</v>
      </c>
      <c r="C102" t="s">
        <v>664</v>
      </c>
      <c r="D102">
        <v>33</v>
      </c>
      <c r="E102">
        <v>16.100000000000001</v>
      </c>
      <c r="F102">
        <v>9.8000000000000007</v>
      </c>
      <c r="G102">
        <v>-9.6</v>
      </c>
      <c r="H102">
        <v>-8.4</v>
      </c>
      <c r="I102" t="s">
        <v>1746</v>
      </c>
      <c r="J102">
        <v>8.5999999999999993E-2</v>
      </c>
      <c r="K102" t="s">
        <v>490</v>
      </c>
      <c r="L102" t="s">
        <v>493</v>
      </c>
      <c r="M102">
        <v>-1.7</v>
      </c>
      <c r="N102" t="s">
        <v>1342</v>
      </c>
      <c r="O102">
        <v>16.086018774078315</v>
      </c>
      <c r="P102">
        <v>33.635033180667001</v>
      </c>
      <c r="Q102">
        <v>351.03426767375925</v>
      </c>
      <c r="R102">
        <v>-8.8011920186975257</v>
      </c>
      <c r="S102">
        <v>1.3885764865059702</v>
      </c>
      <c r="T102">
        <v>13.392941215100503</v>
      </c>
    </row>
    <row r="103" spans="1:20">
      <c r="A103" t="s">
        <v>1559</v>
      </c>
      <c r="B103" t="s">
        <v>669</v>
      </c>
      <c r="C103" t="s">
        <v>670</v>
      </c>
      <c r="D103">
        <v>43.3</v>
      </c>
      <c r="E103">
        <v>24.4</v>
      </c>
      <c r="F103">
        <v>20.399999999999999</v>
      </c>
      <c r="G103">
        <v>12.9</v>
      </c>
      <c r="H103">
        <v>-3.8</v>
      </c>
      <c r="I103" t="s">
        <v>1883</v>
      </c>
      <c r="J103">
        <v>2.1</v>
      </c>
      <c r="K103" t="s">
        <v>492</v>
      </c>
      <c r="L103" t="s">
        <v>491</v>
      </c>
      <c r="M103" t="s">
        <v>1343</v>
      </c>
      <c r="N103">
        <v>-69</v>
      </c>
      <c r="O103">
        <v>24.433788081261572</v>
      </c>
      <c r="P103">
        <v>78.733415965732974</v>
      </c>
      <c r="Q103">
        <v>261.00139995066115</v>
      </c>
      <c r="R103">
        <v>3.7480481128415715</v>
      </c>
      <c r="S103">
        <v>23.667987249840184</v>
      </c>
      <c r="T103">
        <v>4.7737317567315376</v>
      </c>
    </row>
    <row r="104" spans="1:20">
      <c r="A104" t="s">
        <v>1560</v>
      </c>
      <c r="B104" t="s">
        <v>284</v>
      </c>
      <c r="C104" t="s">
        <v>673</v>
      </c>
      <c r="D104">
        <v>63</v>
      </c>
      <c r="E104">
        <v>14.1</v>
      </c>
      <c r="F104">
        <v>-10</v>
      </c>
      <c r="G104">
        <v>-1</v>
      </c>
      <c r="H104">
        <v>-9.9</v>
      </c>
      <c r="I104" t="s">
        <v>1853</v>
      </c>
      <c r="J104">
        <v>0.1</v>
      </c>
      <c r="K104" t="s">
        <v>492</v>
      </c>
      <c r="L104" t="s">
        <v>493</v>
      </c>
      <c r="M104" t="s">
        <v>1344</v>
      </c>
      <c r="N104" t="s">
        <v>1345</v>
      </c>
      <c r="O104">
        <v>14.107090415815728</v>
      </c>
      <c r="P104">
        <v>13.522093784892316</v>
      </c>
      <c r="Q104">
        <v>340.18029683468819</v>
      </c>
      <c r="R104">
        <v>-3.103133503513555</v>
      </c>
      <c r="S104">
        <v>1.1184023922193265</v>
      </c>
      <c r="T104">
        <v>13.716039462922588</v>
      </c>
    </row>
    <row r="105" spans="1:20">
      <c r="A105" t="s">
        <v>1886</v>
      </c>
      <c r="B105" t="s">
        <v>276</v>
      </c>
      <c r="C105" t="s">
        <v>674</v>
      </c>
      <c r="D105">
        <v>27.2</v>
      </c>
      <c r="E105">
        <v>14.4</v>
      </c>
      <c r="F105">
        <v>-8.9</v>
      </c>
      <c r="G105">
        <v>-4.3</v>
      </c>
      <c r="H105">
        <v>-10.5</v>
      </c>
      <c r="I105" t="s">
        <v>1887</v>
      </c>
      <c r="J105">
        <v>2.8</v>
      </c>
      <c r="K105" t="s">
        <v>492</v>
      </c>
      <c r="L105" t="s">
        <v>493</v>
      </c>
      <c r="M105" t="s">
        <v>1346</v>
      </c>
      <c r="N105" t="s">
        <v>1347</v>
      </c>
      <c r="O105">
        <v>14.420471559557267</v>
      </c>
      <c r="P105">
        <v>9.9823419787225376</v>
      </c>
      <c r="Q105">
        <v>237.48137042209657</v>
      </c>
      <c r="R105">
        <v>1.3437795622372199</v>
      </c>
      <c r="S105">
        <v>2.1077986941353699</v>
      </c>
      <c r="T105">
        <v>14.202163256106964</v>
      </c>
    </row>
    <row r="106" spans="1:20">
      <c r="A106" t="s">
        <v>1561</v>
      </c>
      <c r="B106" t="s">
        <v>675</v>
      </c>
      <c r="C106" t="s">
        <v>676</v>
      </c>
      <c r="D106">
        <v>28.7</v>
      </c>
      <c r="E106">
        <v>16.899999999999999</v>
      </c>
      <c r="F106">
        <v>0.9</v>
      </c>
      <c r="G106">
        <v>-16.399999999999999</v>
      </c>
      <c r="H106">
        <v>3.9</v>
      </c>
      <c r="I106" t="s">
        <v>1888</v>
      </c>
      <c r="J106">
        <v>0.98</v>
      </c>
      <c r="K106" t="s">
        <v>490</v>
      </c>
      <c r="L106" t="s">
        <v>493</v>
      </c>
      <c r="M106">
        <v>-21.2</v>
      </c>
      <c r="N106" t="s">
        <v>1348</v>
      </c>
      <c r="O106">
        <v>16.881350656863923</v>
      </c>
      <c r="P106">
        <v>66.662052447515421</v>
      </c>
      <c r="Q106">
        <v>95.884538737117381</v>
      </c>
      <c r="R106">
        <v>1.5891431789723209</v>
      </c>
      <c r="S106">
        <v>-15.418511606399088</v>
      </c>
      <c r="T106">
        <v>6.6876097224690314</v>
      </c>
    </row>
    <row r="107" spans="1:20">
      <c r="A107" t="s">
        <v>1893</v>
      </c>
      <c r="B107" t="s">
        <v>171</v>
      </c>
      <c r="C107" t="s">
        <v>681</v>
      </c>
      <c r="D107">
        <v>39</v>
      </c>
      <c r="E107">
        <v>11.5</v>
      </c>
      <c r="F107">
        <v>1.3</v>
      </c>
      <c r="G107">
        <v>-2.1</v>
      </c>
      <c r="H107">
        <v>-11.2</v>
      </c>
      <c r="I107" t="s">
        <v>1764</v>
      </c>
      <c r="J107">
        <v>0.13</v>
      </c>
      <c r="K107" t="s">
        <v>492</v>
      </c>
      <c r="L107" t="s">
        <v>491</v>
      </c>
      <c r="M107" t="s">
        <v>1349</v>
      </c>
      <c r="N107">
        <v>-7.5</v>
      </c>
      <c r="O107">
        <v>11.469088891450793</v>
      </c>
      <c r="P107">
        <v>51.68999764175301</v>
      </c>
      <c r="Q107">
        <v>12.268713430113166</v>
      </c>
      <c r="R107">
        <v>-8.7938977271551764</v>
      </c>
      <c r="S107">
        <v>-1.9123501590047824</v>
      </c>
      <c r="T107">
        <v>7.1098719843390565</v>
      </c>
    </row>
    <row r="108" spans="1:20">
      <c r="A108" t="s">
        <v>1562</v>
      </c>
      <c r="B108" t="s">
        <v>682</v>
      </c>
      <c r="C108" t="s">
        <v>683</v>
      </c>
      <c r="D108">
        <v>34</v>
      </c>
      <c r="E108">
        <v>13.1</v>
      </c>
      <c r="F108">
        <v>8.6999999999999993</v>
      </c>
      <c r="G108">
        <v>-9.5</v>
      </c>
      <c r="H108">
        <v>2.5</v>
      </c>
      <c r="I108" t="s">
        <v>1750</v>
      </c>
      <c r="J108">
        <v>0.1</v>
      </c>
      <c r="K108" t="s">
        <v>490</v>
      </c>
      <c r="L108" t="s">
        <v>491</v>
      </c>
      <c r="M108">
        <v>-45.5</v>
      </c>
      <c r="N108">
        <v>-1.4</v>
      </c>
      <c r="O108">
        <v>13.122118731363468</v>
      </c>
      <c r="P108">
        <v>-70.057512748279592</v>
      </c>
      <c r="Q108">
        <v>131.1762092094433</v>
      </c>
      <c r="R108">
        <v>8.1212492185116059</v>
      </c>
      <c r="S108">
        <v>-9.2846042029993932</v>
      </c>
      <c r="T108">
        <v>-4.475649218210763</v>
      </c>
    </row>
    <row r="109" spans="1:20">
      <c r="A109" t="s">
        <v>1563</v>
      </c>
      <c r="B109" t="s">
        <v>684</v>
      </c>
      <c r="C109" t="s">
        <v>685</v>
      </c>
      <c r="D109">
        <v>28.2</v>
      </c>
      <c r="E109">
        <v>14.6</v>
      </c>
      <c r="F109">
        <v>7.1</v>
      </c>
      <c r="G109">
        <v>-4.5999999999999996</v>
      </c>
      <c r="H109">
        <v>11.9</v>
      </c>
      <c r="I109" t="s">
        <v>1795</v>
      </c>
      <c r="J109">
        <v>0.12</v>
      </c>
      <c r="K109" t="s">
        <v>490</v>
      </c>
      <c r="L109" t="s">
        <v>493</v>
      </c>
      <c r="M109">
        <v>-59</v>
      </c>
      <c r="N109" t="s">
        <v>1350</v>
      </c>
      <c r="O109">
        <v>14.600684915441468</v>
      </c>
      <c r="P109">
        <v>50.182810483491323</v>
      </c>
      <c r="Q109">
        <v>132.28244122988838</v>
      </c>
      <c r="R109">
        <v>7.5450649904453808</v>
      </c>
      <c r="S109">
        <v>-8.2970247874116794</v>
      </c>
      <c r="T109">
        <v>9.3494050060435203</v>
      </c>
    </row>
    <row r="110" spans="1:20">
      <c r="A110" t="s">
        <v>1564</v>
      </c>
      <c r="B110" t="s">
        <v>686</v>
      </c>
      <c r="C110" t="s">
        <v>687</v>
      </c>
      <c r="D110">
        <v>30</v>
      </c>
      <c r="E110">
        <v>20.9</v>
      </c>
      <c r="F110">
        <v>-9.1</v>
      </c>
      <c r="G110">
        <v>-2.5</v>
      </c>
      <c r="H110">
        <v>18.600000000000001</v>
      </c>
      <c r="I110" t="s">
        <v>1894</v>
      </c>
      <c r="J110">
        <v>0.23</v>
      </c>
      <c r="K110" t="s">
        <v>492</v>
      </c>
      <c r="L110" t="s">
        <v>493</v>
      </c>
      <c r="M110" t="s">
        <v>1351</v>
      </c>
      <c r="N110" t="s">
        <v>1296</v>
      </c>
      <c r="O110">
        <v>20.85713307240475</v>
      </c>
      <c r="P110">
        <v>71.169084140316585</v>
      </c>
      <c r="Q110">
        <v>174.40783757921108</v>
      </c>
      <c r="R110">
        <v>19.646808460301195</v>
      </c>
      <c r="S110">
        <v>-1.9236730933705193</v>
      </c>
      <c r="T110">
        <v>6.7321912594696638</v>
      </c>
    </row>
    <row r="111" spans="1:20">
      <c r="A111" t="s">
        <v>1565</v>
      </c>
      <c r="B111" t="s">
        <v>688</v>
      </c>
      <c r="C111" t="s">
        <v>689</v>
      </c>
      <c r="D111">
        <v>31.5</v>
      </c>
      <c r="E111">
        <v>10.9</v>
      </c>
      <c r="F111">
        <v>-5.9</v>
      </c>
      <c r="G111">
        <v>-9.1</v>
      </c>
      <c r="H111">
        <v>1.4</v>
      </c>
      <c r="I111" t="s">
        <v>1895</v>
      </c>
      <c r="J111">
        <v>1.3</v>
      </c>
      <c r="K111" t="s">
        <v>490</v>
      </c>
      <c r="L111" t="s">
        <v>493</v>
      </c>
      <c r="M111">
        <v>-22.2</v>
      </c>
      <c r="N111" t="s">
        <v>1352</v>
      </c>
      <c r="O111">
        <v>10.935264057168441</v>
      </c>
      <c r="P111">
        <v>21.095447763853223</v>
      </c>
      <c r="Q111">
        <v>312.35037410474769</v>
      </c>
      <c r="R111">
        <v>-2.6514343903088582</v>
      </c>
      <c r="S111">
        <v>2.9087467283372566</v>
      </c>
      <c r="T111">
        <v>10.202405997816143</v>
      </c>
    </row>
    <row r="112" spans="1:20">
      <c r="A112" t="s">
        <v>1898</v>
      </c>
      <c r="B112" t="s">
        <v>692</v>
      </c>
      <c r="C112" t="s">
        <v>693</v>
      </c>
      <c r="D112">
        <v>31.5</v>
      </c>
      <c r="E112">
        <v>13.1</v>
      </c>
      <c r="F112">
        <v>-0.9</v>
      </c>
      <c r="G112">
        <v>13.1</v>
      </c>
      <c r="H112">
        <v>-0.4</v>
      </c>
      <c r="I112" t="s">
        <v>1899</v>
      </c>
      <c r="J112">
        <v>0.22</v>
      </c>
      <c r="K112" t="s">
        <v>490</v>
      </c>
      <c r="L112" t="s">
        <v>491</v>
      </c>
      <c r="M112">
        <v>-13.5</v>
      </c>
      <c r="N112">
        <v>-37.1</v>
      </c>
      <c r="O112">
        <v>13.136970731489052</v>
      </c>
      <c r="P112">
        <v>50.882377500429214</v>
      </c>
      <c r="Q112">
        <v>283.62638210879538</v>
      </c>
      <c r="R112">
        <v>-2.4012120286414786</v>
      </c>
      <c r="S112">
        <v>9.9054622787992699</v>
      </c>
      <c r="T112">
        <v>8.2883048831948898</v>
      </c>
    </row>
    <row r="113" spans="1:20">
      <c r="A113" t="s">
        <v>1567</v>
      </c>
      <c r="B113" t="s">
        <v>537</v>
      </c>
      <c r="C113" t="s">
        <v>538</v>
      </c>
      <c r="D113">
        <v>37</v>
      </c>
      <c r="E113">
        <v>16.5</v>
      </c>
      <c r="F113">
        <v>8.1</v>
      </c>
      <c r="G113">
        <v>-8.4</v>
      </c>
      <c r="H113">
        <v>-11.7</v>
      </c>
      <c r="I113" t="s">
        <v>1904</v>
      </c>
      <c r="J113">
        <v>0.53</v>
      </c>
      <c r="K113" t="s">
        <v>490</v>
      </c>
      <c r="L113" t="s">
        <v>493</v>
      </c>
      <c r="M113">
        <v>-19.399999999999999</v>
      </c>
      <c r="N113" t="s">
        <v>1353</v>
      </c>
      <c r="O113">
        <v>16.524527224704492</v>
      </c>
      <c r="P113">
        <v>69.90155590610938</v>
      </c>
      <c r="Q113">
        <v>21.844780794067418</v>
      </c>
      <c r="R113">
        <v>-14.403959860237999</v>
      </c>
      <c r="S113">
        <v>-5.7742357180522106</v>
      </c>
      <c r="T113">
        <v>5.6783925733452607</v>
      </c>
    </row>
    <row r="114" spans="1:20">
      <c r="A114" t="s">
        <v>1906</v>
      </c>
      <c r="B114" t="s">
        <v>408</v>
      </c>
      <c r="C114" t="s">
        <v>540</v>
      </c>
      <c r="D114">
        <v>43.6</v>
      </c>
      <c r="E114">
        <v>23.7</v>
      </c>
      <c r="F114">
        <v>18.600000000000001</v>
      </c>
      <c r="G114">
        <v>-12.1</v>
      </c>
      <c r="H114">
        <v>8.4</v>
      </c>
      <c r="I114" t="s">
        <v>1907</v>
      </c>
      <c r="J114">
        <v>0.56000000000000005</v>
      </c>
      <c r="K114" t="s">
        <v>490</v>
      </c>
      <c r="L114" t="s">
        <v>493</v>
      </c>
      <c r="M114">
        <v>-52</v>
      </c>
      <c r="N114" t="s">
        <v>1355</v>
      </c>
      <c r="O114">
        <v>23.72614591542419</v>
      </c>
      <c r="P114">
        <v>73.652969886432757</v>
      </c>
      <c r="Q114">
        <v>102.93587098826515</v>
      </c>
      <c r="R114">
        <v>5.0966298163818555</v>
      </c>
      <c r="S114">
        <v>-22.189208169443596</v>
      </c>
      <c r="T114">
        <v>6.6778293874480799</v>
      </c>
    </row>
    <row r="115" spans="1:20">
      <c r="A115" t="s">
        <v>1568</v>
      </c>
      <c r="B115" t="s">
        <v>541</v>
      </c>
      <c r="C115" t="s">
        <v>542</v>
      </c>
      <c r="D115">
        <v>26</v>
      </c>
      <c r="E115">
        <v>21</v>
      </c>
      <c r="F115">
        <v>0.8</v>
      </c>
      <c r="G115">
        <v>2.2000000000000002</v>
      </c>
      <c r="H115">
        <v>-20.9</v>
      </c>
      <c r="I115" t="s">
        <v>1772</v>
      </c>
      <c r="J115">
        <v>9.8000000000000004E-2</v>
      </c>
      <c r="K115" t="s">
        <v>492</v>
      </c>
      <c r="L115" t="s">
        <v>493</v>
      </c>
      <c r="M115" t="s">
        <v>1356</v>
      </c>
      <c r="N115" t="s">
        <v>1357</v>
      </c>
      <c r="O115">
        <v>21.030691857378347</v>
      </c>
      <c r="P115">
        <v>40.334721024979807</v>
      </c>
      <c r="Q115">
        <v>357.03292922897867</v>
      </c>
      <c r="R115">
        <v>-13.593906099220675</v>
      </c>
      <c r="S115">
        <v>0.70459247164466265</v>
      </c>
      <c r="T115">
        <v>16.031196661961093</v>
      </c>
    </row>
    <row r="116" spans="1:20">
      <c r="A116" t="s">
        <v>1569</v>
      </c>
      <c r="B116" t="s">
        <v>549</v>
      </c>
      <c r="C116" t="s">
        <v>550</v>
      </c>
      <c r="D116">
        <v>20</v>
      </c>
      <c r="E116">
        <v>31.4</v>
      </c>
      <c r="F116">
        <v>27.8</v>
      </c>
      <c r="G116">
        <v>-4.7</v>
      </c>
      <c r="H116">
        <v>-13.9</v>
      </c>
      <c r="I116" t="s">
        <v>1912</v>
      </c>
      <c r="J116">
        <v>6.4</v>
      </c>
      <c r="K116" t="s">
        <v>492</v>
      </c>
      <c r="L116" t="s">
        <v>493</v>
      </c>
      <c r="M116" t="s">
        <v>1358</v>
      </c>
      <c r="N116" t="s">
        <v>1359</v>
      </c>
      <c r="O116">
        <v>31.434694208787846</v>
      </c>
      <c r="P116">
        <v>33.957659742070838</v>
      </c>
      <c r="Q116">
        <v>179.35121079587609</v>
      </c>
      <c r="R116">
        <v>17.557669288546265</v>
      </c>
      <c r="S116">
        <v>-0.19882290237424805</v>
      </c>
      <c r="T116">
        <v>26.073525243195078</v>
      </c>
    </row>
    <row r="117" spans="1:20">
      <c r="A117" t="s">
        <v>1913</v>
      </c>
      <c r="B117" t="s">
        <v>551</v>
      </c>
      <c r="C117" t="s">
        <v>552</v>
      </c>
      <c r="D117">
        <v>33.299999999999997</v>
      </c>
      <c r="E117">
        <v>11.4</v>
      </c>
      <c r="F117">
        <v>6.7</v>
      </c>
      <c r="G117">
        <v>-3.4</v>
      </c>
      <c r="H117">
        <v>8.6</v>
      </c>
      <c r="I117" t="s">
        <v>1772</v>
      </c>
      <c r="J117">
        <v>9.8000000000000004E-2</v>
      </c>
      <c r="K117" t="s">
        <v>490</v>
      </c>
      <c r="L117" t="s">
        <v>493</v>
      </c>
      <c r="M117">
        <v>-24.2</v>
      </c>
      <c r="N117" t="s">
        <v>1360</v>
      </c>
      <c r="O117">
        <v>11.419719786404569</v>
      </c>
      <c r="P117">
        <v>28.461568068747479</v>
      </c>
      <c r="Q117">
        <v>154.61090199079001</v>
      </c>
      <c r="R117">
        <v>4.9166534936283837</v>
      </c>
      <c r="S117">
        <v>-2.3334523783965695</v>
      </c>
      <c r="T117">
        <v>10.039497916795799</v>
      </c>
    </row>
    <row r="118" spans="1:20">
      <c r="A118" t="s">
        <v>1570</v>
      </c>
      <c r="B118" t="s">
        <v>555</v>
      </c>
      <c r="C118" t="s">
        <v>556</v>
      </c>
      <c r="D118">
        <v>35.4</v>
      </c>
      <c r="E118">
        <v>16.7</v>
      </c>
      <c r="F118">
        <v>-5.7</v>
      </c>
      <c r="G118">
        <v>-10.7</v>
      </c>
      <c r="H118">
        <v>-11.5</v>
      </c>
      <c r="I118" t="s">
        <v>1746</v>
      </c>
      <c r="J118">
        <v>8.5999999999999993E-2</v>
      </c>
      <c r="K118" t="s">
        <v>492</v>
      </c>
      <c r="L118" t="s">
        <v>493</v>
      </c>
      <c r="M118" t="s">
        <v>1361</v>
      </c>
      <c r="N118" t="s">
        <v>1317</v>
      </c>
      <c r="O118">
        <v>16.71017654006085</v>
      </c>
      <c r="P118">
        <v>20.219440007973876</v>
      </c>
      <c r="Q118">
        <v>38.769101942364387</v>
      </c>
      <c r="R118">
        <v>-4.5028726878434124</v>
      </c>
      <c r="S118">
        <v>-3.6164062902886887</v>
      </c>
      <c r="T118">
        <v>15.680425475752699</v>
      </c>
    </row>
    <row r="119" spans="1:20">
      <c r="A119" t="s">
        <v>1916</v>
      </c>
      <c r="B119" t="s">
        <v>557</v>
      </c>
      <c r="C119" t="s">
        <v>558</v>
      </c>
      <c r="D119">
        <v>24.1</v>
      </c>
      <c r="E119">
        <v>15.9</v>
      </c>
      <c r="F119">
        <v>9.5</v>
      </c>
      <c r="G119">
        <v>-8.3000000000000007</v>
      </c>
      <c r="H119">
        <v>9.6999999999999993</v>
      </c>
      <c r="I119" t="s">
        <v>1748</v>
      </c>
      <c r="J119">
        <v>0.11</v>
      </c>
      <c r="K119" t="s">
        <v>490</v>
      </c>
      <c r="L119" t="s">
        <v>493</v>
      </c>
      <c r="M119">
        <v>-65.2</v>
      </c>
      <c r="N119" t="s">
        <v>1362</v>
      </c>
      <c r="O119">
        <v>15.913202066209051</v>
      </c>
      <c r="P119">
        <v>28.342642225583074</v>
      </c>
      <c r="Q119">
        <v>17.986635967985052</v>
      </c>
      <c r="R119">
        <v>-7.185478799661225</v>
      </c>
      <c r="S119">
        <v>-2.3328508044914757</v>
      </c>
      <c r="T119">
        <v>14.005595365553104</v>
      </c>
    </row>
    <row r="120" spans="1:20">
      <c r="A120" t="s">
        <v>1571</v>
      </c>
      <c r="B120" t="s">
        <v>166</v>
      </c>
      <c r="C120" t="s">
        <v>560</v>
      </c>
      <c r="D120">
        <v>37</v>
      </c>
      <c r="E120">
        <v>14.6</v>
      </c>
      <c r="F120">
        <v>-8.5</v>
      </c>
      <c r="G120">
        <v>-9</v>
      </c>
      <c r="H120">
        <v>7.8</v>
      </c>
      <c r="I120" t="s">
        <v>1918</v>
      </c>
      <c r="J120">
        <v>0.54</v>
      </c>
      <c r="K120" t="s">
        <v>492</v>
      </c>
      <c r="L120" t="s">
        <v>493</v>
      </c>
      <c r="M120" t="s">
        <v>1363</v>
      </c>
      <c r="N120" t="s">
        <v>1364</v>
      </c>
      <c r="O120">
        <v>14.631814651641813</v>
      </c>
      <c r="P120">
        <v>78.432466184593707</v>
      </c>
      <c r="Q120">
        <v>223.43661008888532</v>
      </c>
      <c r="R120">
        <v>10.408882459118781</v>
      </c>
      <c r="S120">
        <v>9.8557970334623999</v>
      </c>
      <c r="T120">
        <v>2.9340127449353615</v>
      </c>
    </row>
    <row r="121" spans="1:20">
      <c r="A121" t="s">
        <v>1919</v>
      </c>
      <c r="B121" t="s">
        <v>561</v>
      </c>
      <c r="C121" t="s">
        <v>562</v>
      </c>
      <c r="D121">
        <v>36</v>
      </c>
      <c r="E121">
        <v>14.7</v>
      </c>
      <c r="F121">
        <v>12.7</v>
      </c>
      <c r="G121">
        <v>-6.1</v>
      </c>
      <c r="H121">
        <v>-4.2</v>
      </c>
      <c r="I121" t="s">
        <v>1764</v>
      </c>
      <c r="J121">
        <v>0.13</v>
      </c>
      <c r="K121" t="s">
        <v>492</v>
      </c>
      <c r="L121" t="s">
        <v>491</v>
      </c>
      <c r="M121" t="s">
        <v>1365</v>
      </c>
      <c r="N121">
        <v>-116.9</v>
      </c>
      <c r="O121">
        <v>14.701700581905483</v>
      </c>
      <c r="P121">
        <v>76.693771938476942</v>
      </c>
      <c r="Q121">
        <v>280.09138850821336</v>
      </c>
      <c r="R121">
        <v>-2.5068576405721319</v>
      </c>
      <c r="S121">
        <v>14.085680352805934</v>
      </c>
      <c r="T121">
        <v>3.3836775509025663</v>
      </c>
    </row>
    <row r="122" spans="1:20">
      <c r="A122" t="s">
        <v>1922</v>
      </c>
      <c r="B122" t="s">
        <v>565</v>
      </c>
      <c r="C122" t="s">
        <v>566</v>
      </c>
      <c r="D122">
        <v>38</v>
      </c>
      <c r="E122">
        <v>17.2</v>
      </c>
      <c r="F122">
        <v>-0.4</v>
      </c>
      <c r="G122">
        <v>8.6999999999999993</v>
      </c>
      <c r="H122">
        <v>-14.8</v>
      </c>
      <c r="I122" t="s">
        <v>1923</v>
      </c>
      <c r="J122">
        <v>0.12</v>
      </c>
      <c r="K122" t="s">
        <v>490</v>
      </c>
      <c r="L122" t="s">
        <v>491</v>
      </c>
      <c r="M122">
        <v>-6.6</v>
      </c>
      <c r="N122">
        <v>-69.7</v>
      </c>
      <c r="O122">
        <v>17.172361514946044</v>
      </c>
      <c r="P122">
        <v>67.605541565667551</v>
      </c>
      <c r="Q122">
        <v>350.41701119815707</v>
      </c>
      <c r="R122">
        <v>-15.655712299053064</v>
      </c>
      <c r="S122">
        <v>2.6431845951311015</v>
      </c>
      <c r="T122">
        <v>6.5423426695137454</v>
      </c>
    </row>
    <row r="123" spans="1:20">
      <c r="A123" t="s">
        <v>1924</v>
      </c>
      <c r="B123" t="s">
        <v>567</v>
      </c>
      <c r="C123" t="s">
        <v>568</v>
      </c>
      <c r="D123">
        <v>35</v>
      </c>
      <c r="E123">
        <v>13.7</v>
      </c>
      <c r="F123">
        <v>-10</v>
      </c>
      <c r="G123">
        <v>-6.5</v>
      </c>
      <c r="H123">
        <v>-6.8</v>
      </c>
      <c r="I123" t="s">
        <v>1892</v>
      </c>
      <c r="J123">
        <v>0.23</v>
      </c>
      <c r="K123" t="s">
        <v>492</v>
      </c>
      <c r="L123" t="s">
        <v>493</v>
      </c>
      <c r="M123" t="s">
        <v>1366</v>
      </c>
      <c r="N123" t="s">
        <v>1367</v>
      </c>
      <c r="O123">
        <v>13.729166034395535</v>
      </c>
      <c r="P123">
        <v>25.581726713665137</v>
      </c>
      <c r="Q123">
        <v>290.85851560650053</v>
      </c>
      <c r="R123">
        <v>-2.1108137466496686</v>
      </c>
      <c r="S123">
        <v>5.539706787633877</v>
      </c>
      <c r="T123">
        <v>12.3832998039294</v>
      </c>
    </row>
    <row r="124" spans="1:20">
      <c r="A124" t="s">
        <v>1572</v>
      </c>
      <c r="B124" t="s">
        <v>569</v>
      </c>
      <c r="C124" t="s">
        <v>378</v>
      </c>
      <c r="D124">
        <v>20</v>
      </c>
      <c r="E124">
        <v>15.2</v>
      </c>
      <c r="F124">
        <v>10.9</v>
      </c>
      <c r="G124">
        <v>-9.6999999999999993</v>
      </c>
      <c r="H124">
        <v>4.2</v>
      </c>
      <c r="I124" t="s">
        <v>1925</v>
      </c>
      <c r="J124">
        <v>0.28999999999999998</v>
      </c>
      <c r="K124" t="s">
        <v>490</v>
      </c>
      <c r="L124" t="s">
        <v>493</v>
      </c>
      <c r="M124">
        <v>-34.299999999999997</v>
      </c>
      <c r="N124" t="s">
        <v>1368</v>
      </c>
      <c r="O124">
        <v>15.183543723386842</v>
      </c>
      <c r="P124">
        <v>18.564130590241255</v>
      </c>
      <c r="Q124">
        <v>11.643743852350383</v>
      </c>
      <c r="R124">
        <v>-4.7344475250117428</v>
      </c>
      <c r="S124">
        <v>-0.97561003304883442</v>
      </c>
      <c r="T124">
        <v>14.393512139027242</v>
      </c>
    </row>
    <row r="125" spans="1:20">
      <c r="A125" t="s">
        <v>1573</v>
      </c>
      <c r="B125" t="s">
        <v>570</v>
      </c>
      <c r="C125" t="s">
        <v>571</v>
      </c>
      <c r="D125">
        <v>35.1</v>
      </c>
      <c r="E125">
        <v>24.3</v>
      </c>
      <c r="F125">
        <v>17.7</v>
      </c>
      <c r="G125">
        <v>13.1</v>
      </c>
      <c r="H125">
        <v>-10.3</v>
      </c>
      <c r="I125" t="s">
        <v>1926</v>
      </c>
      <c r="J125">
        <v>0.52</v>
      </c>
      <c r="K125" t="s">
        <v>492</v>
      </c>
      <c r="L125" t="s">
        <v>493</v>
      </c>
      <c r="M125" t="s">
        <v>1369</v>
      </c>
      <c r="N125" t="s">
        <v>1370</v>
      </c>
      <c r="O125">
        <v>24.310285888898964</v>
      </c>
      <c r="P125">
        <v>59.922344669251075</v>
      </c>
      <c r="Q125">
        <v>89.590347885271683</v>
      </c>
      <c r="R125">
        <v>-0.15040739630614475</v>
      </c>
      <c r="S125">
        <v>-21.036293762668379</v>
      </c>
      <c r="T125">
        <v>12.183666211196684</v>
      </c>
    </row>
    <row r="126" spans="1:20">
      <c r="A126" t="s">
        <v>1574</v>
      </c>
      <c r="B126" t="s">
        <v>572</v>
      </c>
      <c r="C126" t="s">
        <v>573</v>
      </c>
      <c r="D126">
        <v>33.299999999999997</v>
      </c>
      <c r="E126">
        <v>13.6</v>
      </c>
      <c r="F126">
        <v>8.6999999999999993</v>
      </c>
      <c r="G126">
        <v>-5.7</v>
      </c>
      <c r="H126">
        <v>8.8000000000000007</v>
      </c>
      <c r="I126" t="s">
        <v>1927</v>
      </c>
      <c r="J126">
        <v>1.6</v>
      </c>
      <c r="K126" t="s">
        <v>490</v>
      </c>
      <c r="L126" t="s">
        <v>493</v>
      </c>
      <c r="M126">
        <v>-54.2</v>
      </c>
      <c r="N126" t="s">
        <v>1371</v>
      </c>
      <c r="O126">
        <v>13.624243098242193</v>
      </c>
      <c r="P126">
        <v>16.7430146885679</v>
      </c>
      <c r="Q126">
        <v>39.101295551389313</v>
      </c>
      <c r="R126">
        <v>-3.0458217511234338</v>
      </c>
      <c r="S126">
        <v>-2.4753865524007863</v>
      </c>
      <c r="T126">
        <v>13.046663607090387</v>
      </c>
    </row>
    <row r="127" spans="1:20">
      <c r="A127" t="s">
        <v>1928</v>
      </c>
      <c r="B127" t="s">
        <v>574</v>
      </c>
      <c r="C127" t="s">
        <v>575</v>
      </c>
      <c r="D127">
        <v>46</v>
      </c>
      <c r="E127">
        <v>18.399999999999999</v>
      </c>
      <c r="F127">
        <v>-6.5</v>
      </c>
      <c r="G127">
        <v>-16.5</v>
      </c>
      <c r="H127">
        <v>-5</v>
      </c>
      <c r="I127" t="s">
        <v>1929</v>
      </c>
      <c r="J127">
        <v>0.28000000000000003</v>
      </c>
      <c r="K127" t="s">
        <v>490</v>
      </c>
      <c r="L127" t="s">
        <v>493</v>
      </c>
      <c r="M127">
        <v>-9.1</v>
      </c>
      <c r="N127" t="s">
        <v>1372</v>
      </c>
      <c r="O127">
        <v>18.425525772688278</v>
      </c>
      <c r="P127">
        <v>41.289129767278027</v>
      </c>
      <c r="Q127">
        <v>306.7895385237361</v>
      </c>
      <c r="R127">
        <v>-7.281301757719211</v>
      </c>
      <c r="S127">
        <v>9.7368228815877806</v>
      </c>
      <c r="T127">
        <v>13.844743583238508</v>
      </c>
    </row>
    <row r="128" spans="1:20">
      <c r="A128" t="s">
        <v>1575</v>
      </c>
      <c r="B128" t="s">
        <v>580</v>
      </c>
      <c r="C128" t="s">
        <v>581</v>
      </c>
      <c r="D128">
        <v>32.4</v>
      </c>
      <c r="E128">
        <v>21.5</v>
      </c>
      <c r="F128">
        <v>-13.4</v>
      </c>
      <c r="G128">
        <v>-14.2</v>
      </c>
      <c r="H128">
        <v>8.9</v>
      </c>
      <c r="I128" t="s">
        <v>1877</v>
      </c>
      <c r="J128">
        <v>0.43</v>
      </c>
      <c r="K128" t="s">
        <v>490</v>
      </c>
      <c r="L128" t="s">
        <v>493</v>
      </c>
      <c r="M128">
        <v>-25.7</v>
      </c>
      <c r="N128" t="s">
        <v>1374</v>
      </c>
      <c r="O128">
        <v>21.457166634949733</v>
      </c>
      <c r="P128">
        <v>8.7188372500995079</v>
      </c>
      <c r="Q128">
        <v>275.82723929676354</v>
      </c>
      <c r="R128">
        <v>-0.33023427724302756</v>
      </c>
      <c r="S128">
        <v>3.2357941476318706</v>
      </c>
      <c r="T128">
        <v>21.209209828663706</v>
      </c>
    </row>
    <row r="129" spans="1:20">
      <c r="A129" t="s">
        <v>1934</v>
      </c>
      <c r="B129" t="s">
        <v>584</v>
      </c>
      <c r="C129" t="s">
        <v>585</v>
      </c>
      <c r="D129">
        <v>23</v>
      </c>
      <c r="E129">
        <v>36.5</v>
      </c>
      <c r="F129">
        <v>-15.3</v>
      </c>
      <c r="G129">
        <v>25.8</v>
      </c>
      <c r="H129">
        <v>-20.8</v>
      </c>
      <c r="I129" t="s">
        <v>1935</v>
      </c>
      <c r="J129">
        <v>1</v>
      </c>
      <c r="K129" t="s">
        <v>492</v>
      </c>
      <c r="L129" t="s">
        <v>491</v>
      </c>
      <c r="M129" t="s">
        <v>1375</v>
      </c>
      <c r="N129">
        <v>-18</v>
      </c>
      <c r="O129">
        <v>36.501643798601727</v>
      </c>
      <c r="P129">
        <v>32.933944273060092</v>
      </c>
      <c r="Q129">
        <v>273.43318711255642</v>
      </c>
      <c r="R129">
        <v>-1.1884040857535094</v>
      </c>
      <c r="S129">
        <v>19.809298106680515</v>
      </c>
      <c r="T129">
        <v>30.635753691555038</v>
      </c>
    </row>
    <row r="130" spans="1:20">
      <c r="A130" t="s">
        <v>1937</v>
      </c>
      <c r="B130" t="s">
        <v>587</v>
      </c>
      <c r="C130" t="s">
        <v>588</v>
      </c>
      <c r="D130">
        <v>25.4</v>
      </c>
      <c r="E130">
        <v>12.2</v>
      </c>
      <c r="F130">
        <v>-7.6</v>
      </c>
      <c r="G130">
        <v>-9.3000000000000007</v>
      </c>
      <c r="H130">
        <v>2.2000000000000002</v>
      </c>
      <c r="I130" t="s">
        <v>1667</v>
      </c>
      <c r="J130">
        <v>0.21</v>
      </c>
      <c r="K130" t="s">
        <v>492</v>
      </c>
      <c r="L130" t="s">
        <v>493</v>
      </c>
      <c r="M130" t="s">
        <v>1376</v>
      </c>
      <c r="N130" t="s">
        <v>1377</v>
      </c>
      <c r="O130">
        <v>12.210241602851273</v>
      </c>
      <c r="P130">
        <v>53.644309806088287</v>
      </c>
      <c r="Q130">
        <v>132.33758247773679</v>
      </c>
      <c r="R130">
        <v>6.6228704248632875</v>
      </c>
      <c r="S130">
        <v>-7.2688554944579007</v>
      </c>
      <c r="T130">
        <v>7.23818534828726</v>
      </c>
    </row>
    <row r="131" spans="1:20">
      <c r="A131" t="s">
        <v>1576</v>
      </c>
      <c r="B131" t="s">
        <v>591</v>
      </c>
      <c r="C131" t="s">
        <v>592</v>
      </c>
      <c r="D131">
        <v>38</v>
      </c>
      <c r="E131">
        <v>24.2</v>
      </c>
      <c r="F131">
        <v>-6.6</v>
      </c>
      <c r="G131">
        <v>-22.7</v>
      </c>
      <c r="H131">
        <v>-5.3</v>
      </c>
      <c r="I131" t="s">
        <v>1939</v>
      </c>
      <c r="J131">
        <v>0.79</v>
      </c>
      <c r="K131" t="s">
        <v>492</v>
      </c>
      <c r="L131" t="s">
        <v>493</v>
      </c>
      <c r="M131" t="s">
        <v>1323</v>
      </c>
      <c r="N131" t="s">
        <v>1378</v>
      </c>
      <c r="O131">
        <v>24.22684461501332</v>
      </c>
      <c r="P131">
        <v>14.685185873911191</v>
      </c>
      <c r="Q131">
        <v>63.031320825274364</v>
      </c>
      <c r="R131">
        <v>-2.785279394651071</v>
      </c>
      <c r="S131">
        <v>-5.4738138374205283</v>
      </c>
      <c r="T131">
        <v>23.435434298663974</v>
      </c>
    </row>
    <row r="132" spans="1:20">
      <c r="A132" t="s">
        <v>1943</v>
      </c>
      <c r="B132" t="s">
        <v>597</v>
      </c>
      <c r="C132" t="s">
        <v>598</v>
      </c>
      <c r="D132">
        <v>42</v>
      </c>
      <c r="E132">
        <v>29.7</v>
      </c>
      <c r="F132">
        <v>-22.4</v>
      </c>
      <c r="G132">
        <v>16.399999999999999</v>
      </c>
      <c r="H132">
        <v>-10.5</v>
      </c>
      <c r="I132" t="s">
        <v>1764</v>
      </c>
      <c r="J132">
        <v>0.13</v>
      </c>
      <c r="K132" t="s">
        <v>492</v>
      </c>
      <c r="L132" t="s">
        <v>493</v>
      </c>
      <c r="M132" t="s">
        <v>1379</v>
      </c>
      <c r="N132" t="s">
        <v>1365</v>
      </c>
      <c r="O132">
        <v>29.681138792169008</v>
      </c>
      <c r="P132">
        <v>78.654014572103748</v>
      </c>
      <c r="Q132">
        <v>288.000963738444</v>
      </c>
      <c r="R132">
        <v>-8.9931946036487389</v>
      </c>
      <c r="S132">
        <v>27.676622953592386</v>
      </c>
      <c r="T132">
        <v>5.8392630276077071</v>
      </c>
    </row>
    <row r="133" spans="1:20">
      <c r="A133" t="s">
        <v>1577</v>
      </c>
      <c r="B133" t="s">
        <v>602</v>
      </c>
      <c r="C133" t="s">
        <v>603</v>
      </c>
      <c r="D133">
        <v>30.6</v>
      </c>
      <c r="E133">
        <v>17.399999999999999</v>
      </c>
      <c r="F133">
        <v>9.1</v>
      </c>
      <c r="G133">
        <v>-11.2</v>
      </c>
      <c r="H133">
        <v>9.6999999999999993</v>
      </c>
      <c r="I133" t="s">
        <v>1947</v>
      </c>
      <c r="J133">
        <v>0.4</v>
      </c>
      <c r="K133" t="s">
        <v>490</v>
      </c>
      <c r="L133" t="s">
        <v>493</v>
      </c>
      <c r="M133">
        <v>-15.2</v>
      </c>
      <c r="N133" t="s">
        <v>1380</v>
      </c>
      <c r="O133">
        <v>17.387926845946872</v>
      </c>
      <c r="P133">
        <v>47.633168441946331</v>
      </c>
      <c r="Q133">
        <v>122.31743947609868</v>
      </c>
      <c r="R133">
        <v>6.8681256651575886</v>
      </c>
      <c r="S133">
        <v>-10.85698262021741</v>
      </c>
      <c r="T133">
        <v>11.717285446377957</v>
      </c>
    </row>
    <row r="134" spans="1:20">
      <c r="A134" t="s">
        <v>1578</v>
      </c>
      <c r="B134" t="s">
        <v>162</v>
      </c>
      <c r="C134" t="s">
        <v>606</v>
      </c>
      <c r="D134">
        <v>27.8</v>
      </c>
      <c r="E134">
        <v>14.2</v>
      </c>
      <c r="F134">
        <v>-10</v>
      </c>
      <c r="G134">
        <v>3.9</v>
      </c>
      <c r="H134">
        <v>-9.3000000000000007</v>
      </c>
      <c r="I134" t="s">
        <v>1673</v>
      </c>
      <c r="J134">
        <v>0.11</v>
      </c>
      <c r="K134" t="s">
        <v>492</v>
      </c>
      <c r="L134" t="s">
        <v>493</v>
      </c>
      <c r="M134" t="s">
        <v>1381</v>
      </c>
      <c r="N134" t="s">
        <v>1382</v>
      </c>
      <c r="O134">
        <v>14.20211251891774</v>
      </c>
      <c r="P134">
        <v>22.299857468794247</v>
      </c>
      <c r="Q134">
        <v>290.73241118596121</v>
      </c>
      <c r="R134">
        <v>-1.9077437123001868</v>
      </c>
      <c r="S134">
        <v>5.0400729041617538</v>
      </c>
      <c r="T134">
        <v>13.139945930212713</v>
      </c>
    </row>
    <row r="135" spans="1:20">
      <c r="A135" t="s">
        <v>1949</v>
      </c>
      <c r="B135" t="s">
        <v>607</v>
      </c>
      <c r="C135" t="s">
        <v>608</v>
      </c>
      <c r="D135">
        <v>40</v>
      </c>
      <c r="E135">
        <v>17.5</v>
      </c>
      <c r="F135">
        <v>-2.5</v>
      </c>
      <c r="G135">
        <v>-3.3</v>
      </c>
      <c r="H135">
        <v>17</v>
      </c>
      <c r="I135" t="s">
        <v>1899</v>
      </c>
      <c r="J135">
        <v>0.22</v>
      </c>
      <c r="K135" t="s">
        <v>490</v>
      </c>
      <c r="L135" t="s">
        <v>493</v>
      </c>
      <c r="M135">
        <v>-51.8</v>
      </c>
      <c r="N135" t="s">
        <v>1383</v>
      </c>
      <c r="O135">
        <v>17.496856860590704</v>
      </c>
      <c r="P135">
        <v>47.291828180329603</v>
      </c>
      <c r="Q135">
        <v>195.16926748478542</v>
      </c>
      <c r="R135">
        <v>12.409026313871843</v>
      </c>
      <c r="S135">
        <v>3.3643115434038657</v>
      </c>
      <c r="T135">
        <v>11.867496525407356</v>
      </c>
    </row>
    <row r="136" spans="1:20">
      <c r="A136" t="s">
        <v>1579</v>
      </c>
      <c r="B136" t="s">
        <v>609</v>
      </c>
      <c r="C136" t="s">
        <v>556</v>
      </c>
      <c r="D136">
        <v>54</v>
      </c>
      <c r="E136">
        <v>18.3</v>
      </c>
      <c r="F136">
        <v>3.5</v>
      </c>
      <c r="G136">
        <v>-16.2</v>
      </c>
      <c r="H136">
        <v>7.7</v>
      </c>
      <c r="I136" t="s">
        <v>1698</v>
      </c>
      <c r="J136">
        <v>0.24</v>
      </c>
      <c r="K136" t="s">
        <v>490</v>
      </c>
      <c r="L136" t="s">
        <v>493</v>
      </c>
      <c r="M136">
        <v>-3.5</v>
      </c>
      <c r="N136" t="s">
        <v>1317</v>
      </c>
      <c r="O136">
        <v>18.275119698650403</v>
      </c>
      <c r="P136">
        <v>59.277898224243287</v>
      </c>
      <c r="Q136">
        <v>117.04515005506036</v>
      </c>
      <c r="R136">
        <v>7.1433566953207457</v>
      </c>
      <c r="S136">
        <v>-13.992357630734841</v>
      </c>
      <c r="T136">
        <v>9.3362938608975181</v>
      </c>
    </row>
    <row r="137" spans="1:20">
      <c r="A137" t="s">
        <v>1952</v>
      </c>
      <c r="B137" t="s">
        <v>44</v>
      </c>
      <c r="C137" t="s">
        <v>612</v>
      </c>
      <c r="D137">
        <v>34.299999999999997</v>
      </c>
      <c r="E137">
        <v>14.9</v>
      </c>
      <c r="F137">
        <v>-0.7</v>
      </c>
      <c r="G137">
        <v>-11.4</v>
      </c>
      <c r="H137">
        <v>9.6</v>
      </c>
      <c r="I137" t="s">
        <v>1926</v>
      </c>
      <c r="J137">
        <v>0.52</v>
      </c>
      <c r="K137" t="s">
        <v>490</v>
      </c>
      <c r="L137" t="s">
        <v>493</v>
      </c>
      <c r="M137">
        <v>-43.7</v>
      </c>
      <c r="N137" t="s">
        <v>1384</v>
      </c>
      <c r="O137">
        <v>14.920120642943877</v>
      </c>
      <c r="P137">
        <v>24.449415900616025</v>
      </c>
      <c r="Q137">
        <v>92.777042642513265</v>
      </c>
      <c r="R137">
        <v>0.29918983228508989</v>
      </c>
      <c r="S137">
        <v>-6.1680323926244771</v>
      </c>
      <c r="T137">
        <v>13.58218914048072</v>
      </c>
    </row>
    <row r="138" spans="1:20">
      <c r="A138" t="s">
        <v>1956</v>
      </c>
      <c r="B138" t="s">
        <v>187</v>
      </c>
      <c r="C138" t="s">
        <v>616</v>
      </c>
      <c r="D138">
        <v>38.200000000000003</v>
      </c>
      <c r="E138">
        <v>25.1</v>
      </c>
      <c r="F138">
        <v>-10.3</v>
      </c>
      <c r="G138">
        <v>-2</v>
      </c>
      <c r="H138">
        <v>-22.8</v>
      </c>
      <c r="I138" t="s">
        <v>1957</v>
      </c>
      <c r="J138">
        <v>0.44</v>
      </c>
      <c r="K138" t="s">
        <v>492</v>
      </c>
      <c r="L138" t="s">
        <v>493</v>
      </c>
      <c r="M138" t="s">
        <v>1385</v>
      </c>
      <c r="N138" t="s">
        <v>1284</v>
      </c>
      <c r="O138">
        <v>25.0984063239083</v>
      </c>
      <c r="P138">
        <v>69.697927780335974</v>
      </c>
      <c r="Q138">
        <v>344.21451861246578</v>
      </c>
      <c r="R138">
        <v>-22.65146768345587</v>
      </c>
      <c r="S138">
        <v>6.4035202863449197</v>
      </c>
      <c r="T138">
        <v>8.708383301607908</v>
      </c>
    </row>
    <row r="139" spans="1:20">
      <c r="A139" t="s">
        <v>1580</v>
      </c>
      <c r="B139" t="s">
        <v>617</v>
      </c>
      <c r="C139" t="s">
        <v>618</v>
      </c>
      <c r="D139">
        <v>33.299999999999997</v>
      </c>
      <c r="E139">
        <v>29.1</v>
      </c>
      <c r="F139">
        <v>-29.1</v>
      </c>
      <c r="G139">
        <v>1.5</v>
      </c>
      <c r="H139">
        <v>0.7</v>
      </c>
      <c r="I139" t="s">
        <v>1958</v>
      </c>
      <c r="J139">
        <v>1.2</v>
      </c>
      <c r="K139" t="s">
        <v>492</v>
      </c>
      <c r="L139" t="s">
        <v>491</v>
      </c>
      <c r="M139" t="s">
        <v>1386</v>
      </c>
      <c r="N139">
        <v>-11.9</v>
      </c>
      <c r="O139">
        <v>29.147041016199228</v>
      </c>
      <c r="P139">
        <v>19.319009116232458</v>
      </c>
      <c r="Q139">
        <v>151.96074721103531</v>
      </c>
      <c r="R139">
        <v>8.5108448295444994</v>
      </c>
      <c r="S139">
        <v>-4.5327783172183844</v>
      </c>
      <c r="T139">
        <v>27.505807405243907</v>
      </c>
    </row>
    <row r="140" spans="1:20">
      <c r="A140" t="s">
        <v>1959</v>
      </c>
      <c r="B140" t="s">
        <v>619</v>
      </c>
      <c r="C140" t="s">
        <v>620</v>
      </c>
      <c r="D140">
        <v>28.7</v>
      </c>
      <c r="E140">
        <v>14.5</v>
      </c>
      <c r="F140">
        <v>6</v>
      </c>
      <c r="G140">
        <v>-11.9</v>
      </c>
      <c r="H140">
        <v>5.7</v>
      </c>
      <c r="I140" t="s">
        <v>1960</v>
      </c>
      <c r="J140">
        <v>0.87</v>
      </c>
      <c r="K140" t="s">
        <v>490</v>
      </c>
      <c r="L140" t="s">
        <v>493</v>
      </c>
      <c r="M140">
        <v>-17.399999999999999</v>
      </c>
      <c r="N140" t="s">
        <v>1387</v>
      </c>
      <c r="O140">
        <v>14.494826663330612</v>
      </c>
      <c r="P140">
        <v>20.985918111377764</v>
      </c>
      <c r="Q140">
        <v>250.50707267940169</v>
      </c>
      <c r="R140">
        <v>1.7322391849688934</v>
      </c>
      <c r="S140">
        <v>4.8936122404147797</v>
      </c>
      <c r="T140">
        <v>13.533362725003752</v>
      </c>
    </row>
    <row r="141" spans="1:20">
      <c r="A141" t="s">
        <v>1581</v>
      </c>
      <c r="B141" t="s">
        <v>63</v>
      </c>
      <c r="C141" t="s">
        <v>624</v>
      </c>
      <c r="D141">
        <v>30.6</v>
      </c>
      <c r="E141">
        <v>20.8</v>
      </c>
      <c r="F141">
        <v>5.4</v>
      </c>
      <c r="G141">
        <v>-9.9</v>
      </c>
      <c r="H141">
        <v>17.5</v>
      </c>
      <c r="I141" t="s">
        <v>1691</v>
      </c>
      <c r="J141">
        <v>7.2999999999999995E-2</v>
      </c>
      <c r="K141" t="s">
        <v>490</v>
      </c>
      <c r="L141" t="s">
        <v>493</v>
      </c>
      <c r="M141">
        <v>-32.799999999999997</v>
      </c>
      <c r="N141" t="s">
        <v>1295</v>
      </c>
      <c r="O141">
        <v>20.818741556587902</v>
      </c>
      <c r="P141">
        <v>69.574918571070015</v>
      </c>
      <c r="Q141">
        <v>145.8044761223984</v>
      </c>
      <c r="R141">
        <v>16.137077028111889</v>
      </c>
      <c r="S141">
        <v>-10.964903392354785</v>
      </c>
      <c r="T141">
        <v>7.2653725702891627</v>
      </c>
    </row>
    <row r="142" spans="1:20">
      <c r="A142" t="s">
        <v>1582</v>
      </c>
      <c r="B142" t="s">
        <v>45</v>
      </c>
      <c r="C142" t="s">
        <v>625</v>
      </c>
      <c r="D142">
        <v>41.7</v>
      </c>
      <c r="E142">
        <v>12.2</v>
      </c>
      <c r="F142">
        <v>-6.7</v>
      </c>
      <c r="G142">
        <v>-3.3</v>
      </c>
      <c r="H142">
        <v>-9.6</v>
      </c>
      <c r="I142" t="s">
        <v>1965</v>
      </c>
      <c r="J142">
        <v>1.3</v>
      </c>
      <c r="K142" t="s">
        <v>492</v>
      </c>
      <c r="L142" t="s">
        <v>493</v>
      </c>
      <c r="M142" t="s">
        <v>1388</v>
      </c>
      <c r="N142" t="s">
        <v>1389</v>
      </c>
      <c r="O142">
        <v>12.163058825805292</v>
      </c>
      <c r="P142">
        <v>51.571439783394332</v>
      </c>
      <c r="Q142">
        <v>15.261217383641423</v>
      </c>
      <c r="R142">
        <v>-9.1923331818563554</v>
      </c>
      <c r="S142">
        <v>-2.5080512182022634</v>
      </c>
      <c r="T142">
        <v>7.5598075214000495</v>
      </c>
    </row>
    <row r="143" spans="1:20">
      <c r="A143" t="s">
        <v>1583</v>
      </c>
      <c r="B143" t="s">
        <v>260</v>
      </c>
      <c r="C143" t="s">
        <v>629</v>
      </c>
      <c r="D143">
        <v>31.5</v>
      </c>
      <c r="E143">
        <v>17.100000000000001</v>
      </c>
      <c r="F143">
        <v>-3.5</v>
      </c>
      <c r="G143">
        <v>2.2000000000000002</v>
      </c>
      <c r="H143">
        <v>-16.600000000000001</v>
      </c>
      <c r="I143" t="s">
        <v>1969</v>
      </c>
      <c r="J143">
        <v>0.62</v>
      </c>
      <c r="K143" t="s">
        <v>492</v>
      </c>
      <c r="L143" t="s">
        <v>491</v>
      </c>
      <c r="M143" t="s">
        <v>1391</v>
      </c>
      <c r="N143">
        <v>-14.5</v>
      </c>
      <c r="O143">
        <v>17.10701610451104</v>
      </c>
      <c r="P143">
        <v>56.054100038953905</v>
      </c>
      <c r="Q143">
        <v>354.93217690342459</v>
      </c>
      <c r="R143">
        <v>-14.135908813894064</v>
      </c>
      <c r="S143">
        <v>1.2535947946697874</v>
      </c>
      <c r="T143">
        <v>9.5527264221293891</v>
      </c>
    </row>
    <row r="144" spans="1:20">
      <c r="A144" t="s">
        <v>1584</v>
      </c>
      <c r="B144" t="s">
        <v>489</v>
      </c>
      <c r="C144" t="s">
        <v>631</v>
      </c>
      <c r="D144">
        <v>35.200000000000003</v>
      </c>
      <c r="E144">
        <v>15.1</v>
      </c>
      <c r="F144">
        <v>4.7</v>
      </c>
      <c r="G144">
        <v>-12.9</v>
      </c>
      <c r="H144">
        <v>-6.4</v>
      </c>
      <c r="I144" t="s">
        <v>1971</v>
      </c>
      <c r="J144">
        <v>1.6</v>
      </c>
      <c r="K144" t="s">
        <v>492</v>
      </c>
      <c r="L144" t="s">
        <v>493</v>
      </c>
      <c r="M144" t="s">
        <v>1283</v>
      </c>
      <c r="N144" t="s">
        <v>1392</v>
      </c>
      <c r="O144">
        <v>15.147937153289224</v>
      </c>
      <c r="P144">
        <v>35.754241731791154</v>
      </c>
      <c r="Q144">
        <v>282.63393983785789</v>
      </c>
      <c r="R144">
        <v>-1.9359213158473465</v>
      </c>
      <c r="S144">
        <v>8.6367792261867073</v>
      </c>
      <c r="T144">
        <v>12.293016442556223</v>
      </c>
    </row>
    <row r="145" spans="1:20">
      <c r="A145" t="s">
        <v>1585</v>
      </c>
      <c r="B145" t="s">
        <v>48</v>
      </c>
      <c r="C145" t="s">
        <v>632</v>
      </c>
      <c r="D145">
        <v>42</v>
      </c>
      <c r="E145">
        <v>13.3</v>
      </c>
      <c r="F145">
        <v>-7.6</v>
      </c>
      <c r="G145">
        <v>9.1</v>
      </c>
      <c r="H145">
        <v>6</v>
      </c>
      <c r="I145" t="s">
        <v>1739</v>
      </c>
      <c r="J145">
        <v>0.11</v>
      </c>
      <c r="K145" t="s">
        <v>490</v>
      </c>
      <c r="L145" t="s">
        <v>491</v>
      </c>
      <c r="M145">
        <v>-49.2</v>
      </c>
      <c r="N145">
        <v>-6.3</v>
      </c>
      <c r="O145">
        <v>13.287964479181904</v>
      </c>
      <c r="P145">
        <v>40.325582281415087</v>
      </c>
      <c r="Q145">
        <v>287.27681438030845</v>
      </c>
      <c r="R145">
        <v>-2.5538170060733263</v>
      </c>
      <c r="S145">
        <v>8.2110639303770707</v>
      </c>
      <c r="T145">
        <v>10.130471254129855</v>
      </c>
    </row>
    <row r="146" spans="1:20">
      <c r="A146" t="s">
        <v>1972</v>
      </c>
      <c r="B146" t="s">
        <v>633</v>
      </c>
      <c r="C146" t="s">
        <v>634</v>
      </c>
      <c r="D146">
        <v>31.8</v>
      </c>
      <c r="E146">
        <v>11.7</v>
      </c>
      <c r="F146">
        <v>4.8</v>
      </c>
      <c r="G146">
        <v>-7.1</v>
      </c>
      <c r="H146">
        <v>7.9</v>
      </c>
      <c r="I146" t="s">
        <v>1921</v>
      </c>
      <c r="J146">
        <v>0.19</v>
      </c>
      <c r="K146" t="s">
        <v>490</v>
      </c>
      <c r="L146" t="s">
        <v>493</v>
      </c>
      <c r="M146">
        <v>-48</v>
      </c>
      <c r="N146" t="s">
        <v>1393</v>
      </c>
      <c r="O146">
        <v>11.655899793666725</v>
      </c>
      <c r="P146">
        <v>49.682303161609497</v>
      </c>
      <c r="Q146">
        <v>112.70596997167941</v>
      </c>
      <c r="R146">
        <v>3.430500313744278</v>
      </c>
      <c r="S146">
        <v>-8.1984753915108328</v>
      </c>
      <c r="T146">
        <v>7.5416622075104707</v>
      </c>
    </row>
    <row r="147" spans="1:20">
      <c r="A147" t="s">
        <v>1973</v>
      </c>
      <c r="B147" t="s">
        <v>635</v>
      </c>
      <c r="C147" t="s">
        <v>636</v>
      </c>
      <c r="D147">
        <v>44</v>
      </c>
      <c r="E147">
        <v>17.899999999999999</v>
      </c>
      <c r="F147">
        <v>-8.5</v>
      </c>
      <c r="G147">
        <v>-1.6</v>
      </c>
      <c r="H147">
        <v>-15.7</v>
      </c>
      <c r="I147" t="s">
        <v>1923</v>
      </c>
      <c r="J147">
        <v>0.12</v>
      </c>
      <c r="K147" t="s">
        <v>492</v>
      </c>
      <c r="L147" t="s">
        <v>493</v>
      </c>
      <c r="M147" t="s">
        <v>1394</v>
      </c>
      <c r="N147" t="s">
        <v>1395</v>
      </c>
      <c r="O147">
        <v>17.924843095547587</v>
      </c>
      <c r="P147">
        <v>46.139241165455083</v>
      </c>
      <c r="Q147">
        <v>326.06067709773544</v>
      </c>
      <c r="R147">
        <v>-10.722357351876662</v>
      </c>
      <c r="S147">
        <v>7.2158118500190245</v>
      </c>
      <c r="T147">
        <v>12.42027021299382</v>
      </c>
    </row>
    <row r="148" spans="1:20">
      <c r="A148" t="s">
        <v>1976</v>
      </c>
      <c r="B148" t="s">
        <v>638</v>
      </c>
      <c r="C148" t="s">
        <v>639</v>
      </c>
      <c r="D148">
        <v>39.4</v>
      </c>
      <c r="E148">
        <v>15.5</v>
      </c>
      <c r="F148">
        <v>-14.9</v>
      </c>
      <c r="G148">
        <v>-0.5</v>
      </c>
      <c r="H148">
        <v>4.0999999999999996</v>
      </c>
      <c r="I148" t="s">
        <v>1977</v>
      </c>
      <c r="J148">
        <v>0.56000000000000005</v>
      </c>
      <c r="K148" t="s">
        <v>492</v>
      </c>
      <c r="L148" t="s">
        <v>491</v>
      </c>
      <c r="M148" t="s">
        <v>1396</v>
      </c>
      <c r="N148">
        <v>-11.6</v>
      </c>
      <c r="O148">
        <v>15.461888629789053</v>
      </c>
      <c r="P148">
        <v>20.906281049223594</v>
      </c>
      <c r="Q148">
        <v>140.81777569102798</v>
      </c>
      <c r="R148">
        <v>4.2767810585116468</v>
      </c>
      <c r="S148">
        <v>-3.4858486497906673</v>
      </c>
      <c r="T148">
        <v>14.443960778412155</v>
      </c>
    </row>
    <row r="149" spans="1:20">
      <c r="A149" t="s">
        <v>1586</v>
      </c>
      <c r="B149" t="s">
        <v>640</v>
      </c>
      <c r="C149" t="s">
        <v>468</v>
      </c>
      <c r="D149">
        <v>31</v>
      </c>
      <c r="E149">
        <v>15.6</v>
      </c>
      <c r="F149">
        <v>2.7</v>
      </c>
      <c r="G149">
        <v>14.5</v>
      </c>
      <c r="H149">
        <v>5</v>
      </c>
      <c r="I149" t="s">
        <v>1982</v>
      </c>
      <c r="J149">
        <v>13</v>
      </c>
      <c r="K149" t="s">
        <v>490</v>
      </c>
      <c r="L149" t="s">
        <v>491</v>
      </c>
      <c r="M149">
        <v>-30.4</v>
      </c>
      <c r="N149">
        <v>-25.5</v>
      </c>
      <c r="O149">
        <v>15.573695772038183</v>
      </c>
      <c r="P149">
        <v>68.085698937027772</v>
      </c>
      <c r="Q149">
        <v>260.49107432169569</v>
      </c>
      <c r="R149">
        <v>2.3868919573914065</v>
      </c>
      <c r="S149">
        <v>14.249866584503783</v>
      </c>
      <c r="T149">
        <v>5.8124047611623446</v>
      </c>
    </row>
    <row r="150" spans="1:20">
      <c r="A150" t="s">
        <v>1983</v>
      </c>
      <c r="B150" t="s">
        <v>32</v>
      </c>
      <c r="C150" t="s">
        <v>641</v>
      </c>
      <c r="D150">
        <v>37</v>
      </c>
      <c r="E150">
        <v>11.5</v>
      </c>
      <c r="F150">
        <v>-10</v>
      </c>
      <c r="G150">
        <v>-4.4000000000000004</v>
      </c>
      <c r="H150">
        <v>3.6</v>
      </c>
      <c r="I150" t="s">
        <v>1741</v>
      </c>
      <c r="J150">
        <v>0.16</v>
      </c>
      <c r="K150" t="s">
        <v>490</v>
      </c>
      <c r="L150" t="s">
        <v>493</v>
      </c>
      <c r="M150">
        <v>-45.8</v>
      </c>
      <c r="N150" t="s">
        <v>1397</v>
      </c>
      <c r="O150">
        <v>11.503043075638724</v>
      </c>
      <c r="P150">
        <v>36.997666626591545</v>
      </c>
      <c r="Q150">
        <v>308.22764176373494</v>
      </c>
      <c r="R150">
        <v>-4.2834509414499786</v>
      </c>
      <c r="S150">
        <v>5.4378948722494886</v>
      </c>
      <c r="T150">
        <v>9.1870205937808826</v>
      </c>
    </row>
    <row r="151" spans="1:20">
      <c r="A151" t="s">
        <v>1587</v>
      </c>
      <c r="B151" t="s">
        <v>642</v>
      </c>
      <c r="C151" t="s">
        <v>643</v>
      </c>
      <c r="D151">
        <v>42.5</v>
      </c>
      <c r="E151">
        <v>18.100000000000001</v>
      </c>
      <c r="F151">
        <v>-3.8</v>
      </c>
      <c r="G151">
        <v>-17.7</v>
      </c>
      <c r="H151">
        <v>-1.2</v>
      </c>
      <c r="I151" t="s">
        <v>1829</v>
      </c>
      <c r="J151">
        <v>0.15</v>
      </c>
      <c r="K151" t="s">
        <v>490</v>
      </c>
      <c r="L151" t="s">
        <v>493</v>
      </c>
      <c r="M151">
        <v>-10.8</v>
      </c>
      <c r="N151" t="s">
        <v>1396</v>
      </c>
      <c r="O151">
        <v>18.143042743707571</v>
      </c>
      <c r="P151">
        <v>78.16842843569647</v>
      </c>
      <c r="Q151">
        <v>83.756338458854344</v>
      </c>
      <c r="R151">
        <v>-1.931260062700102</v>
      </c>
      <c r="S151">
        <v>-17.652254439817462</v>
      </c>
      <c r="T151">
        <v>3.7199660969105954</v>
      </c>
    </row>
    <row r="152" spans="1:20">
      <c r="A152" t="s">
        <v>1985</v>
      </c>
      <c r="B152" t="s">
        <v>645</v>
      </c>
      <c r="C152" t="s">
        <v>646</v>
      </c>
      <c r="D152">
        <v>42.2</v>
      </c>
      <c r="E152">
        <v>12.1</v>
      </c>
      <c r="F152">
        <v>6.4</v>
      </c>
      <c r="G152">
        <v>-10</v>
      </c>
      <c r="H152">
        <v>2.5</v>
      </c>
      <c r="I152" t="s">
        <v>1805</v>
      </c>
      <c r="J152">
        <v>0.26</v>
      </c>
      <c r="K152" t="s">
        <v>492</v>
      </c>
      <c r="L152" t="s">
        <v>493</v>
      </c>
      <c r="M152" t="s">
        <v>1398</v>
      </c>
      <c r="N152" t="s">
        <v>1399</v>
      </c>
      <c r="O152">
        <v>12.133012816279393</v>
      </c>
      <c r="P152">
        <v>26.969944042026096</v>
      </c>
      <c r="Q152">
        <v>228.71313266392772</v>
      </c>
      <c r="R152">
        <v>3.6307781001514585</v>
      </c>
      <c r="S152">
        <v>4.134738951505895</v>
      </c>
      <c r="T152">
        <v>10.813481594304422</v>
      </c>
    </row>
    <row r="153" spans="1:20">
      <c r="A153" t="s">
        <v>1588</v>
      </c>
      <c r="B153" t="s">
        <v>21</v>
      </c>
      <c r="C153" t="s">
        <v>486</v>
      </c>
      <c r="D153">
        <v>38.9</v>
      </c>
      <c r="E153">
        <v>12.9</v>
      </c>
      <c r="F153">
        <v>-6.6</v>
      </c>
      <c r="G153">
        <v>3.8</v>
      </c>
      <c r="H153">
        <v>10.4</v>
      </c>
      <c r="I153" t="s">
        <v>1762</v>
      </c>
      <c r="J153">
        <v>8.2000000000000003E-2</v>
      </c>
      <c r="K153" t="s">
        <v>490</v>
      </c>
      <c r="L153" t="s">
        <v>491</v>
      </c>
      <c r="M153">
        <v>-8</v>
      </c>
      <c r="N153">
        <v>-52.5</v>
      </c>
      <c r="O153">
        <v>12.890306435457616</v>
      </c>
      <c r="P153">
        <v>49.266105787762875</v>
      </c>
      <c r="Q153">
        <v>162.58816697286821</v>
      </c>
      <c r="R153">
        <v>9.3200436013267289</v>
      </c>
      <c r="S153">
        <v>-2.9228386155048334</v>
      </c>
      <c r="T153">
        <v>8.4115279050290557</v>
      </c>
    </row>
    <row r="154" spans="1:20">
      <c r="A154" t="s">
        <v>1998</v>
      </c>
      <c r="B154" t="s">
        <v>487</v>
      </c>
      <c r="C154" t="s">
        <v>488</v>
      </c>
      <c r="D154">
        <v>51.8</v>
      </c>
      <c r="E154">
        <v>11.8</v>
      </c>
      <c r="F154">
        <v>-1.3</v>
      </c>
      <c r="G154">
        <v>-5.0999999999999996</v>
      </c>
      <c r="H154">
        <v>10.6</v>
      </c>
      <c r="I154" t="s">
        <v>1795</v>
      </c>
      <c r="J154">
        <v>0.12</v>
      </c>
      <c r="K154" t="s">
        <v>490</v>
      </c>
      <c r="L154" t="s">
        <v>491</v>
      </c>
      <c r="M154">
        <v>-51</v>
      </c>
      <c r="N154">
        <v>-21.1</v>
      </c>
      <c r="O154">
        <v>11.83469475736489</v>
      </c>
      <c r="P154">
        <v>48.47618260724564</v>
      </c>
      <c r="Q154">
        <v>143.85563027460637</v>
      </c>
      <c r="R154">
        <v>7.1550700863197845</v>
      </c>
      <c r="S154">
        <v>-5.22605887817262</v>
      </c>
      <c r="T154">
        <v>7.8455898861541895</v>
      </c>
    </row>
    <row r="155" spans="1:20">
      <c r="A155" t="s">
        <v>1589</v>
      </c>
      <c r="B155" t="s">
        <v>185</v>
      </c>
      <c r="C155" t="s">
        <v>436</v>
      </c>
      <c r="D155">
        <v>44.4</v>
      </c>
      <c r="E155">
        <v>16.100000000000001</v>
      </c>
      <c r="F155">
        <v>-11.5</v>
      </c>
      <c r="G155">
        <v>-11.3</v>
      </c>
      <c r="H155">
        <v>-0.9</v>
      </c>
      <c r="I155" t="s">
        <v>1691</v>
      </c>
      <c r="J155">
        <v>7.2999999999999995E-2</v>
      </c>
      <c r="K155" t="s">
        <v>492</v>
      </c>
      <c r="L155" t="s">
        <v>493</v>
      </c>
      <c r="M155" t="s">
        <v>494</v>
      </c>
      <c r="N155" t="s">
        <v>495</v>
      </c>
      <c r="O155">
        <v>16.147755261955144</v>
      </c>
      <c r="P155">
        <v>14.872957156277305</v>
      </c>
      <c r="Q155">
        <v>101.37594110310441</v>
      </c>
      <c r="R155">
        <v>0.81753445006123659</v>
      </c>
      <c r="S155">
        <v>-4.0633242560359806</v>
      </c>
      <c r="T155">
        <v>15.606762425733043</v>
      </c>
    </row>
    <row r="156" spans="1:20">
      <c r="A156" t="s">
        <v>2003</v>
      </c>
      <c r="B156" t="s">
        <v>351</v>
      </c>
      <c r="C156" t="s">
        <v>392</v>
      </c>
      <c r="D156">
        <v>29.3</v>
      </c>
      <c r="E156">
        <v>21</v>
      </c>
      <c r="F156">
        <v>16.8</v>
      </c>
      <c r="G156">
        <v>-12</v>
      </c>
      <c r="H156">
        <v>-3.8</v>
      </c>
      <c r="I156" t="s">
        <v>2004</v>
      </c>
      <c r="J156">
        <v>3.9</v>
      </c>
      <c r="K156" t="s">
        <v>492</v>
      </c>
      <c r="L156" t="s">
        <v>493</v>
      </c>
      <c r="M156" t="s">
        <v>496</v>
      </c>
      <c r="N156" t="s">
        <v>497</v>
      </c>
      <c r="O156">
        <v>20.992379569739111</v>
      </c>
      <c r="P156">
        <v>44.605593029668043</v>
      </c>
      <c r="Q156">
        <v>89.767552550367228</v>
      </c>
      <c r="R156">
        <v>-5.9804987261491416E-2</v>
      </c>
      <c r="S156">
        <v>-14.74120111004526</v>
      </c>
      <c r="T156">
        <v>14.945682092052509</v>
      </c>
    </row>
    <row r="157" spans="1:20">
      <c r="A157" t="s">
        <v>1590</v>
      </c>
      <c r="B157" t="s">
        <v>434</v>
      </c>
      <c r="C157" t="s">
        <v>435</v>
      </c>
      <c r="D157">
        <v>39.799999999999997</v>
      </c>
      <c r="E157">
        <v>24.1</v>
      </c>
      <c r="F157">
        <v>10.3</v>
      </c>
      <c r="G157">
        <v>-12.2</v>
      </c>
      <c r="H157">
        <v>-18</v>
      </c>
      <c r="I157" t="s">
        <v>1751</v>
      </c>
      <c r="J157">
        <v>0.13</v>
      </c>
      <c r="K157" t="s">
        <v>492</v>
      </c>
      <c r="L157" t="s">
        <v>493</v>
      </c>
      <c r="M157" t="s">
        <v>498</v>
      </c>
      <c r="N157" t="s">
        <v>499</v>
      </c>
      <c r="O157">
        <v>24.060964236705065</v>
      </c>
      <c r="P157">
        <v>61.832564992014689</v>
      </c>
      <c r="Q157">
        <v>48.827481606384367</v>
      </c>
      <c r="R157">
        <v>-13.964114911372508</v>
      </c>
      <c r="S157">
        <v>-15.966525732899475</v>
      </c>
      <c r="T157">
        <v>11.357973004134269</v>
      </c>
    </row>
    <row r="158" spans="1:20">
      <c r="A158" t="s">
        <v>2008</v>
      </c>
      <c r="B158" t="s">
        <v>393</v>
      </c>
      <c r="C158" t="s">
        <v>394</v>
      </c>
      <c r="D158">
        <v>22</v>
      </c>
      <c r="E158">
        <v>17.8</v>
      </c>
      <c r="F158">
        <v>9.4</v>
      </c>
      <c r="G158">
        <v>13</v>
      </c>
      <c r="H158">
        <v>7.8</v>
      </c>
      <c r="I158" t="s">
        <v>1762</v>
      </c>
      <c r="J158">
        <v>8.2000000000000003E-2</v>
      </c>
      <c r="K158" t="s">
        <v>492</v>
      </c>
      <c r="L158" t="s">
        <v>491</v>
      </c>
      <c r="M158" t="s">
        <v>500</v>
      </c>
      <c r="N158">
        <v>-87.6</v>
      </c>
      <c r="O158">
        <v>17.838161340227867</v>
      </c>
      <c r="P158">
        <v>59.53085517487817</v>
      </c>
      <c r="Q158">
        <v>220.2604561172291</v>
      </c>
      <c r="R158">
        <v>11.732697853088663</v>
      </c>
      <c r="S158">
        <v>9.9361381019592567</v>
      </c>
      <c r="T158">
        <v>9.0452728376164639</v>
      </c>
    </row>
    <row r="159" spans="1:20">
      <c r="A159" t="s">
        <v>2010</v>
      </c>
      <c r="B159" t="s">
        <v>362</v>
      </c>
      <c r="C159" t="s">
        <v>373</v>
      </c>
      <c r="D159">
        <v>46.3</v>
      </c>
      <c r="E159">
        <v>49</v>
      </c>
      <c r="F159">
        <v>0.9</v>
      </c>
      <c r="G159">
        <v>-40.4</v>
      </c>
      <c r="H159">
        <v>-27.7</v>
      </c>
      <c r="I159" t="s">
        <v>2011</v>
      </c>
      <c r="J159">
        <v>0.18</v>
      </c>
      <c r="K159" t="s">
        <v>492</v>
      </c>
      <c r="L159" t="s">
        <v>493</v>
      </c>
      <c r="M159" t="s">
        <v>501</v>
      </c>
      <c r="N159" t="s">
        <v>502</v>
      </c>
      <c r="O159">
        <v>48.992448397686758</v>
      </c>
      <c r="P159">
        <v>10.367110280438261</v>
      </c>
      <c r="Q159">
        <v>249.91309906580585</v>
      </c>
      <c r="R159">
        <v>3.0279525672818792</v>
      </c>
      <c r="S159">
        <v>8.2801344478635421</v>
      </c>
      <c r="T159">
        <v>48.192643388546287</v>
      </c>
    </row>
    <row r="160" spans="1:20">
      <c r="A160" t="s">
        <v>2012</v>
      </c>
      <c r="B160" t="s">
        <v>185</v>
      </c>
      <c r="C160" t="s">
        <v>186</v>
      </c>
      <c r="D160">
        <v>32.4</v>
      </c>
      <c r="E160">
        <v>31.9</v>
      </c>
      <c r="F160">
        <v>-4.7</v>
      </c>
      <c r="G160">
        <v>-17.8</v>
      </c>
      <c r="H160">
        <v>-26</v>
      </c>
      <c r="I160" t="s">
        <v>1899</v>
      </c>
      <c r="J160">
        <v>0.22</v>
      </c>
      <c r="K160" t="s">
        <v>492</v>
      </c>
      <c r="L160" t="s">
        <v>493</v>
      </c>
      <c r="M160" t="s">
        <v>494</v>
      </c>
      <c r="N160" t="s">
        <v>1400</v>
      </c>
      <c r="O160">
        <v>31.857966036770144</v>
      </c>
      <c r="P160">
        <v>62.146446968740179</v>
      </c>
      <c r="Q160">
        <v>330.49733974884907</v>
      </c>
      <c r="R160">
        <v>-24.514709090394501</v>
      </c>
      <c r="S160">
        <v>13.871257675202068</v>
      </c>
      <c r="T160">
        <v>14.884463333337786</v>
      </c>
    </row>
    <row r="161" spans="1:20">
      <c r="A161" t="s">
        <v>2022</v>
      </c>
      <c r="B161" t="s">
        <v>188</v>
      </c>
      <c r="C161" t="s">
        <v>189</v>
      </c>
      <c r="D161">
        <v>29.6</v>
      </c>
      <c r="E161">
        <v>12.2</v>
      </c>
      <c r="F161">
        <v>11.2</v>
      </c>
      <c r="G161">
        <v>0.9</v>
      </c>
      <c r="H161">
        <v>4.7</v>
      </c>
      <c r="I161" t="s">
        <v>2023</v>
      </c>
      <c r="J161">
        <v>0.42</v>
      </c>
      <c r="K161" t="s">
        <v>490</v>
      </c>
      <c r="L161" t="s">
        <v>491</v>
      </c>
      <c r="M161">
        <v>-46.3</v>
      </c>
      <c r="N161">
        <v>-179.3</v>
      </c>
      <c r="O161">
        <v>12.179490958164056</v>
      </c>
      <c r="P161">
        <v>23.810436249983297</v>
      </c>
      <c r="Q161">
        <v>8.9281963149527712</v>
      </c>
      <c r="R161">
        <v>-4.8574296439446893</v>
      </c>
      <c r="S161">
        <v>-0.76310242233695913</v>
      </c>
      <c r="T161">
        <v>11.142847569053021</v>
      </c>
    </row>
    <row r="162" spans="1:20">
      <c r="A162" t="s">
        <v>1591</v>
      </c>
      <c r="B162" t="s">
        <v>190</v>
      </c>
      <c r="C162" t="s">
        <v>191</v>
      </c>
      <c r="D162">
        <v>37</v>
      </c>
      <c r="E162">
        <v>17.3</v>
      </c>
      <c r="F162">
        <v>-16.2</v>
      </c>
      <c r="G162">
        <v>-5.8</v>
      </c>
      <c r="H162">
        <v>1.4</v>
      </c>
      <c r="I162" t="s">
        <v>1685</v>
      </c>
      <c r="J162">
        <v>0.17</v>
      </c>
      <c r="K162" t="s">
        <v>490</v>
      </c>
      <c r="L162" t="s">
        <v>491</v>
      </c>
      <c r="M162">
        <v>-21.5</v>
      </c>
      <c r="N162">
        <v>-29.3</v>
      </c>
      <c r="O162">
        <v>17.263835031649254</v>
      </c>
      <c r="P162">
        <v>50.347000790897717</v>
      </c>
      <c r="Q162">
        <v>77.685341247942745</v>
      </c>
      <c r="R162">
        <v>-2.8348858669234422</v>
      </c>
      <c r="S162">
        <v>-12.985997498272603</v>
      </c>
      <c r="T162">
        <v>11.016682399723402</v>
      </c>
    </row>
    <row r="163" spans="1:20">
      <c r="A163" t="s">
        <v>1592</v>
      </c>
      <c r="B163" t="s">
        <v>148</v>
      </c>
      <c r="C163" t="s">
        <v>149</v>
      </c>
      <c r="D163">
        <v>26.7</v>
      </c>
      <c r="E163">
        <v>12.9</v>
      </c>
      <c r="F163">
        <v>12.2</v>
      </c>
      <c r="G163">
        <v>-4.2</v>
      </c>
      <c r="H163">
        <v>0.9</v>
      </c>
      <c r="I163" t="s">
        <v>1882</v>
      </c>
      <c r="J163">
        <v>0.32</v>
      </c>
      <c r="K163" t="s">
        <v>490</v>
      </c>
      <c r="L163" t="s">
        <v>493</v>
      </c>
      <c r="M163">
        <v>-48.7</v>
      </c>
      <c r="N163" t="s">
        <v>1401</v>
      </c>
      <c r="O163">
        <v>12.93406355326894</v>
      </c>
      <c r="P163">
        <v>48.459403425965533</v>
      </c>
      <c r="Q163">
        <v>29.814087229951355</v>
      </c>
      <c r="R163">
        <v>-8.3996246558923406</v>
      </c>
      <c r="S163">
        <v>-4.8132533576781524</v>
      </c>
      <c r="T163">
        <v>8.5772313571994445</v>
      </c>
    </row>
    <row r="164" spans="1:20">
      <c r="A164" t="s">
        <v>2024</v>
      </c>
      <c r="B164" t="s">
        <v>150</v>
      </c>
      <c r="C164" t="s">
        <v>151</v>
      </c>
      <c r="D164">
        <v>37.4</v>
      </c>
      <c r="E164">
        <v>21.3</v>
      </c>
      <c r="F164">
        <v>-15.3</v>
      </c>
      <c r="G164">
        <v>12.8</v>
      </c>
      <c r="H164">
        <v>7.4</v>
      </c>
      <c r="I164" t="s">
        <v>2025</v>
      </c>
      <c r="J164">
        <v>0.27</v>
      </c>
      <c r="K164" t="s">
        <v>492</v>
      </c>
      <c r="L164" t="s">
        <v>491</v>
      </c>
      <c r="M164" t="s">
        <v>1402</v>
      </c>
      <c r="N164">
        <v>-39.6</v>
      </c>
      <c r="O164">
        <v>21.276512872179033</v>
      </c>
      <c r="P164">
        <v>58.053656293860492</v>
      </c>
      <c r="Q164">
        <v>180.34903900215625</v>
      </c>
      <c r="R164">
        <v>18.053721964429037</v>
      </c>
      <c r="S164">
        <v>0.10998246476921025</v>
      </c>
      <c r="T164">
        <v>11.257931741156359</v>
      </c>
    </row>
    <row r="165" spans="1:20">
      <c r="A165" t="s">
        <v>2027</v>
      </c>
      <c r="B165" t="s">
        <v>11</v>
      </c>
      <c r="C165" t="s">
        <v>12</v>
      </c>
      <c r="D165">
        <v>36.299999999999997</v>
      </c>
      <c r="E165">
        <v>19.2</v>
      </c>
      <c r="F165">
        <v>8</v>
      </c>
      <c r="G165">
        <v>-15.6</v>
      </c>
      <c r="H165">
        <v>-7.9</v>
      </c>
      <c r="I165" t="s">
        <v>2028</v>
      </c>
      <c r="J165">
        <v>0.49</v>
      </c>
      <c r="K165" t="s">
        <v>490</v>
      </c>
      <c r="L165" t="s">
        <v>493</v>
      </c>
      <c r="M165">
        <v>-25.5</v>
      </c>
      <c r="N165" t="s">
        <v>1252</v>
      </c>
      <c r="O165">
        <v>19.229404566964625</v>
      </c>
      <c r="P165">
        <v>80.652237410007359</v>
      </c>
      <c r="Q165">
        <v>57.32921869615555</v>
      </c>
      <c r="R165">
        <v>-10.242403411414237</v>
      </c>
      <c r="S165">
        <v>-15.972093586551884</v>
      </c>
      <c r="T165">
        <v>3.1233633826819052</v>
      </c>
    </row>
    <row r="166" spans="1:20">
      <c r="A166" t="s">
        <v>1593</v>
      </c>
      <c r="B166" t="s">
        <v>13</v>
      </c>
      <c r="C166" t="s">
        <v>14</v>
      </c>
      <c r="D166">
        <v>33.1</v>
      </c>
      <c r="E166">
        <v>13.8</v>
      </c>
      <c r="F166">
        <v>-13.7</v>
      </c>
      <c r="G166">
        <v>-1.7</v>
      </c>
      <c r="H166">
        <v>0.8</v>
      </c>
      <c r="I166" t="s">
        <v>1798</v>
      </c>
      <c r="J166">
        <v>0.2</v>
      </c>
      <c r="K166" t="s">
        <v>490</v>
      </c>
      <c r="L166" t="s">
        <v>491</v>
      </c>
      <c r="M166">
        <v>-36.1</v>
      </c>
      <c r="N166">
        <v>-5.5</v>
      </c>
      <c r="O166">
        <v>13.828231991111515</v>
      </c>
      <c r="P166">
        <v>34.777029568738904</v>
      </c>
      <c r="Q166">
        <v>22.396883389099145</v>
      </c>
      <c r="R166">
        <v>-7.2924340012101876</v>
      </c>
      <c r="S166">
        <v>-3.0052603467143042</v>
      </c>
      <c r="T166">
        <v>11.358204813546028</v>
      </c>
    </row>
    <row r="167" spans="1:20">
      <c r="A167" t="s">
        <v>2031</v>
      </c>
      <c r="B167" t="s">
        <v>15</v>
      </c>
      <c r="C167" t="s">
        <v>16</v>
      </c>
      <c r="D167">
        <v>35.200000000000003</v>
      </c>
      <c r="E167">
        <v>19.899999999999999</v>
      </c>
      <c r="F167">
        <v>5.5</v>
      </c>
      <c r="G167">
        <v>-10.5</v>
      </c>
      <c r="H167">
        <v>-16</v>
      </c>
      <c r="I167" t="s">
        <v>1894</v>
      </c>
      <c r="J167">
        <v>0.23</v>
      </c>
      <c r="K167" t="s">
        <v>492</v>
      </c>
      <c r="L167" t="s">
        <v>493</v>
      </c>
      <c r="M167" t="s">
        <v>1403</v>
      </c>
      <c r="N167" t="s">
        <v>1251</v>
      </c>
      <c r="O167">
        <v>19.912307751739878</v>
      </c>
      <c r="P167">
        <v>45.483120375708701</v>
      </c>
      <c r="Q167">
        <v>358.78616986928796</v>
      </c>
      <c r="R167">
        <v>-14.195163990385172</v>
      </c>
      <c r="S167">
        <v>0.30077426704757482</v>
      </c>
      <c r="T167">
        <v>13.960904488118027</v>
      </c>
    </row>
    <row r="168" spans="1:20">
      <c r="A168" t="s">
        <v>2033</v>
      </c>
      <c r="B168" t="s">
        <v>17</v>
      </c>
      <c r="C168" t="s">
        <v>18</v>
      </c>
      <c r="D168">
        <v>39.799999999999997</v>
      </c>
      <c r="E168">
        <v>18</v>
      </c>
      <c r="F168">
        <v>7.8</v>
      </c>
      <c r="G168">
        <v>-16</v>
      </c>
      <c r="H168">
        <v>-2.5</v>
      </c>
      <c r="I168" t="s">
        <v>2034</v>
      </c>
      <c r="J168">
        <v>0.18</v>
      </c>
      <c r="K168" t="s">
        <v>490</v>
      </c>
      <c r="L168" t="s">
        <v>493</v>
      </c>
      <c r="M168">
        <v>-15.9</v>
      </c>
      <c r="N168" t="s">
        <v>1404</v>
      </c>
      <c r="O168">
        <v>17.974704448196082</v>
      </c>
      <c r="P168">
        <v>36.517696013168134</v>
      </c>
      <c r="Q168">
        <v>51.116466082573197</v>
      </c>
      <c r="R168">
        <v>-6.7144421773783414</v>
      </c>
      <c r="S168">
        <v>-8.3261945392535548</v>
      </c>
      <c r="T168">
        <v>14.445786608597922</v>
      </c>
    </row>
    <row r="169" spans="1:20">
      <c r="A169" t="s">
        <v>1594</v>
      </c>
      <c r="B169" t="s">
        <v>19</v>
      </c>
      <c r="C169" t="s">
        <v>20</v>
      </c>
      <c r="D169">
        <v>33.700000000000003</v>
      </c>
      <c r="E169">
        <v>21.1</v>
      </c>
      <c r="F169">
        <v>5.6</v>
      </c>
      <c r="G169">
        <v>-2.2999999999999998</v>
      </c>
      <c r="H169">
        <v>-20.2</v>
      </c>
      <c r="I169" t="s">
        <v>2035</v>
      </c>
      <c r="J169">
        <v>0.53</v>
      </c>
      <c r="K169" t="s">
        <v>492</v>
      </c>
      <c r="L169" t="s">
        <v>491</v>
      </c>
      <c r="M169" t="s">
        <v>1405</v>
      </c>
      <c r="N169">
        <v>-149</v>
      </c>
      <c r="O169">
        <v>21.087674124947966</v>
      </c>
      <c r="P169">
        <v>17.752582481165561</v>
      </c>
      <c r="Q169">
        <v>310.95817156921089</v>
      </c>
      <c r="R169">
        <v>-4.2147742408758617</v>
      </c>
      <c r="S169">
        <v>4.8556980113799009</v>
      </c>
      <c r="T169">
        <v>20.083522472931151</v>
      </c>
    </row>
    <row r="170" spans="1:20">
      <c r="A170" t="s">
        <v>1595</v>
      </c>
      <c r="B170" t="s">
        <v>21</v>
      </c>
      <c r="C170" t="s">
        <v>776</v>
      </c>
      <c r="D170">
        <v>39</v>
      </c>
      <c r="E170">
        <v>28.8</v>
      </c>
      <c r="F170">
        <v>-28.2</v>
      </c>
      <c r="G170">
        <v>3.4</v>
      </c>
      <c r="H170">
        <v>4.5999999999999996</v>
      </c>
      <c r="I170" t="s">
        <v>1748</v>
      </c>
      <c r="J170">
        <v>0.11</v>
      </c>
      <c r="K170" t="s">
        <v>490</v>
      </c>
      <c r="L170" t="s">
        <v>491</v>
      </c>
      <c r="M170">
        <v>-8</v>
      </c>
      <c r="N170">
        <v>-11.2</v>
      </c>
      <c r="O170">
        <v>28.774294083434956</v>
      </c>
      <c r="P170">
        <v>4.4413694336418237</v>
      </c>
      <c r="Q170">
        <v>105.97855320623171</v>
      </c>
      <c r="R170">
        <v>0.61338714800798089</v>
      </c>
      <c r="S170">
        <v>-2.1421611760577117</v>
      </c>
      <c r="T170">
        <v>28.687887717684088</v>
      </c>
    </row>
    <row r="171" spans="1:20">
      <c r="A171" t="s">
        <v>1596</v>
      </c>
      <c r="B171" t="s">
        <v>22</v>
      </c>
      <c r="C171" t="s">
        <v>23</v>
      </c>
      <c r="D171">
        <v>36</v>
      </c>
      <c r="E171">
        <v>17.5</v>
      </c>
      <c r="F171">
        <v>-10.7</v>
      </c>
      <c r="G171">
        <v>-7.6</v>
      </c>
      <c r="H171">
        <v>11.6</v>
      </c>
      <c r="I171" t="s">
        <v>2038</v>
      </c>
      <c r="J171">
        <v>0.41</v>
      </c>
      <c r="K171" t="s">
        <v>492</v>
      </c>
      <c r="L171" t="s">
        <v>493</v>
      </c>
      <c r="M171" t="s">
        <v>1406</v>
      </c>
      <c r="N171" t="s">
        <v>1361</v>
      </c>
      <c r="O171">
        <v>17.515992692393997</v>
      </c>
      <c r="P171">
        <v>43.881764462325251</v>
      </c>
      <c r="Q171">
        <v>172.87885547345115</v>
      </c>
      <c r="R171">
        <v>12.047946579558813</v>
      </c>
      <c r="S171">
        <v>-1.505166455632323</v>
      </c>
      <c r="T171">
        <v>12.625032956667331</v>
      </c>
    </row>
    <row r="172" spans="1:20">
      <c r="A172" t="s">
        <v>2039</v>
      </c>
      <c r="B172" t="s">
        <v>24</v>
      </c>
      <c r="C172" t="s">
        <v>25</v>
      </c>
      <c r="D172">
        <v>45.5</v>
      </c>
      <c r="E172">
        <v>35.700000000000003</v>
      </c>
      <c r="F172">
        <v>-35.4</v>
      </c>
      <c r="G172">
        <v>1.8</v>
      </c>
      <c r="H172">
        <v>-4.4000000000000004</v>
      </c>
      <c r="I172" t="s">
        <v>2040</v>
      </c>
      <c r="J172">
        <v>0.4</v>
      </c>
      <c r="K172" t="s">
        <v>492</v>
      </c>
      <c r="L172" t="s">
        <v>493</v>
      </c>
      <c r="M172" t="s">
        <v>1294</v>
      </c>
      <c r="N172" t="s">
        <v>1407</v>
      </c>
      <c r="O172">
        <v>35.717782685939504</v>
      </c>
      <c r="P172">
        <v>46.405972130264843</v>
      </c>
      <c r="Q172">
        <v>222.93713408068274</v>
      </c>
      <c r="R172">
        <v>18.93828174295583</v>
      </c>
      <c r="S172">
        <v>17.621424262513784</v>
      </c>
      <c r="T172">
        <v>24.628984785916703</v>
      </c>
    </row>
    <row r="173" spans="1:20">
      <c r="A173" t="s">
        <v>1597</v>
      </c>
      <c r="B173" t="s">
        <v>26</v>
      </c>
      <c r="C173" t="s">
        <v>27</v>
      </c>
      <c r="D173">
        <v>38.1</v>
      </c>
      <c r="E173">
        <v>18.100000000000001</v>
      </c>
      <c r="F173">
        <v>4.5</v>
      </c>
      <c r="G173">
        <v>-14.4</v>
      </c>
      <c r="H173">
        <v>-10</v>
      </c>
      <c r="I173" t="s">
        <v>1691</v>
      </c>
      <c r="J173">
        <v>7.2999999999999995E-2</v>
      </c>
      <c r="K173" t="s">
        <v>490</v>
      </c>
      <c r="L173" t="s">
        <v>493</v>
      </c>
      <c r="M173">
        <v>-31.1</v>
      </c>
      <c r="N173" t="s">
        <v>1408</v>
      </c>
      <c r="O173">
        <v>18.100000000000001</v>
      </c>
      <c r="P173">
        <v>71.603761718106725</v>
      </c>
      <c r="Q173">
        <v>331.71509328061597</v>
      </c>
      <c r="R173">
        <v>-15.124370156909352</v>
      </c>
      <c r="S173">
        <v>8.138495736436667</v>
      </c>
      <c r="T173">
        <v>5.7121199658963739</v>
      </c>
    </row>
    <row r="174" spans="1:20">
      <c r="A174" t="s">
        <v>2041</v>
      </c>
      <c r="B174" t="s">
        <v>28</v>
      </c>
      <c r="C174" t="s">
        <v>29</v>
      </c>
      <c r="D174">
        <v>30.7</v>
      </c>
      <c r="E174">
        <v>21.7</v>
      </c>
      <c r="F174">
        <v>15.3</v>
      </c>
      <c r="G174">
        <v>-13.3</v>
      </c>
      <c r="H174">
        <v>-7.8</v>
      </c>
      <c r="I174" t="s">
        <v>1790</v>
      </c>
      <c r="J174">
        <v>0.15</v>
      </c>
      <c r="K174" t="s">
        <v>492</v>
      </c>
      <c r="L174" t="s">
        <v>491</v>
      </c>
      <c r="M174" t="s">
        <v>1409</v>
      </c>
      <c r="N174">
        <v>-162.1</v>
      </c>
      <c r="O174">
        <v>21.721418001594646</v>
      </c>
      <c r="P174">
        <v>67.278770293661267</v>
      </c>
      <c r="Q174">
        <v>240.04184789156142</v>
      </c>
      <c r="R174">
        <v>10.005188198074269</v>
      </c>
      <c r="S174">
        <v>17.358761824780348</v>
      </c>
      <c r="T174">
        <v>8.3898508348875804</v>
      </c>
    </row>
    <row r="175" spans="1:20">
      <c r="A175" t="s">
        <v>2042</v>
      </c>
      <c r="B175" t="s">
        <v>30</v>
      </c>
      <c r="C175" t="s">
        <v>31</v>
      </c>
      <c r="D175">
        <v>26.3</v>
      </c>
      <c r="E175">
        <v>12</v>
      </c>
      <c r="F175">
        <v>11.5</v>
      </c>
      <c r="G175">
        <v>-2.8</v>
      </c>
      <c r="H175">
        <v>-2.2000000000000002</v>
      </c>
      <c r="I175" t="s">
        <v>1748</v>
      </c>
      <c r="J175">
        <v>0.11</v>
      </c>
      <c r="K175" t="s">
        <v>492</v>
      </c>
      <c r="L175" t="s">
        <v>493</v>
      </c>
      <c r="M175" t="s">
        <v>1410</v>
      </c>
      <c r="N175" t="s">
        <v>1411</v>
      </c>
      <c r="O175">
        <v>12.038687636117153</v>
      </c>
      <c r="P175">
        <v>30.219909463635908</v>
      </c>
      <c r="Q175">
        <v>134.5009181284031</v>
      </c>
      <c r="R175">
        <v>4.2470993726388127</v>
      </c>
      <c r="S175">
        <v>-4.3217411905041079</v>
      </c>
      <c r="T175">
        <v>10.402629475340893</v>
      </c>
    </row>
    <row r="176" spans="1:20">
      <c r="A176" t="s">
        <v>1598</v>
      </c>
      <c r="B176" t="s">
        <v>32</v>
      </c>
      <c r="C176" t="s">
        <v>33</v>
      </c>
      <c r="D176">
        <v>26.1</v>
      </c>
      <c r="E176">
        <v>13.4</v>
      </c>
      <c r="F176">
        <v>0.4</v>
      </c>
      <c r="G176">
        <v>-1.4</v>
      </c>
      <c r="H176">
        <v>13.3</v>
      </c>
      <c r="I176" t="s">
        <v>2044</v>
      </c>
      <c r="J176">
        <v>1.7</v>
      </c>
      <c r="K176" t="s">
        <v>490</v>
      </c>
      <c r="L176" t="s">
        <v>491</v>
      </c>
      <c r="M176">
        <v>-45.8</v>
      </c>
      <c r="N176">
        <v>-172.7</v>
      </c>
      <c r="O176">
        <v>13.379461872586656</v>
      </c>
      <c r="P176">
        <v>43.609512929990395</v>
      </c>
      <c r="Q176">
        <v>188.97389205334864</v>
      </c>
      <c r="R176">
        <v>9.1153875613195776</v>
      </c>
      <c r="S176">
        <v>1.4394780630854374</v>
      </c>
      <c r="T176">
        <v>9.6874977425977313</v>
      </c>
    </row>
    <row r="177" spans="1:20">
      <c r="A177" t="s">
        <v>1599</v>
      </c>
      <c r="B177" t="s">
        <v>36</v>
      </c>
      <c r="C177" t="s">
        <v>37</v>
      </c>
      <c r="D177">
        <v>23.3</v>
      </c>
      <c r="E177">
        <v>25.3</v>
      </c>
      <c r="F177">
        <v>21.3</v>
      </c>
      <c r="G177">
        <v>2.2000000000000002</v>
      </c>
      <c r="H177">
        <v>13.4</v>
      </c>
      <c r="I177" t="s">
        <v>2046</v>
      </c>
      <c r="J177">
        <v>0.35</v>
      </c>
      <c r="K177" t="s">
        <v>490</v>
      </c>
      <c r="L177" t="s">
        <v>491</v>
      </c>
      <c r="M177">
        <v>-69.5</v>
      </c>
      <c r="N177">
        <v>-179.7</v>
      </c>
      <c r="O177">
        <v>25.260443384865596</v>
      </c>
      <c r="P177">
        <v>37.595655147051886</v>
      </c>
      <c r="Q177">
        <v>7.7884739925602275</v>
      </c>
      <c r="R177">
        <v>-15.268854876361967</v>
      </c>
      <c r="S177">
        <v>-2.0884438114246859</v>
      </c>
      <c r="T177">
        <v>20.014756386504416</v>
      </c>
    </row>
    <row r="178" spans="1:20">
      <c r="A178" t="s">
        <v>1600</v>
      </c>
      <c r="B178" t="s">
        <v>38</v>
      </c>
      <c r="C178" t="s">
        <v>39</v>
      </c>
      <c r="D178">
        <v>37</v>
      </c>
      <c r="E178">
        <v>19.899999999999999</v>
      </c>
      <c r="F178">
        <v>-7</v>
      </c>
      <c r="G178">
        <v>16.100000000000001</v>
      </c>
      <c r="H178">
        <v>9.4</v>
      </c>
      <c r="I178" t="s">
        <v>1882</v>
      </c>
      <c r="J178">
        <v>0.32</v>
      </c>
      <c r="K178" t="s">
        <v>490</v>
      </c>
      <c r="L178" t="s">
        <v>491</v>
      </c>
      <c r="M178">
        <v>-68.2</v>
      </c>
      <c r="N178">
        <v>-24</v>
      </c>
      <c r="O178">
        <v>19.91406538103157</v>
      </c>
      <c r="P178">
        <v>47.184134825603934</v>
      </c>
      <c r="Q178">
        <v>305.71227321446611</v>
      </c>
      <c r="R178">
        <v>-8.5267926674045516</v>
      </c>
      <c r="S178">
        <v>11.860925366670237</v>
      </c>
      <c r="T178">
        <v>13.534483967014573</v>
      </c>
    </row>
    <row r="179" spans="1:20">
      <c r="A179" t="s">
        <v>1601</v>
      </c>
      <c r="B179" t="s">
        <v>40</v>
      </c>
      <c r="C179" t="s">
        <v>41</v>
      </c>
      <c r="D179">
        <v>22.2</v>
      </c>
      <c r="E179">
        <v>16</v>
      </c>
      <c r="F179">
        <v>-7.2</v>
      </c>
      <c r="G179">
        <v>-12.1</v>
      </c>
      <c r="H179">
        <v>-7.7</v>
      </c>
      <c r="I179" t="s">
        <v>2047</v>
      </c>
      <c r="J179">
        <v>0.45</v>
      </c>
      <c r="K179" t="s">
        <v>492</v>
      </c>
      <c r="L179" t="s">
        <v>493</v>
      </c>
      <c r="M179" t="s">
        <v>1412</v>
      </c>
      <c r="N179" t="s">
        <v>1413</v>
      </c>
      <c r="O179">
        <v>16.048052841388579</v>
      </c>
      <c r="P179">
        <v>47.08457772753772</v>
      </c>
      <c r="Q179">
        <v>271.55977318340422</v>
      </c>
      <c r="R179">
        <v>-0.31991302486408202</v>
      </c>
      <c r="S179">
        <v>11.748591456052672</v>
      </c>
      <c r="T179">
        <v>10.927408405257328</v>
      </c>
    </row>
    <row r="180" spans="1:20">
      <c r="A180" t="s">
        <v>1602</v>
      </c>
      <c r="B180" t="s">
        <v>42</v>
      </c>
      <c r="C180" t="s">
        <v>43</v>
      </c>
      <c r="D180">
        <v>27.2</v>
      </c>
      <c r="E180">
        <v>16.899999999999999</v>
      </c>
      <c r="F180">
        <v>15</v>
      </c>
      <c r="G180">
        <v>-6.9</v>
      </c>
      <c r="H180">
        <v>-3.5</v>
      </c>
      <c r="I180" t="s">
        <v>1853</v>
      </c>
      <c r="J180">
        <v>0.1</v>
      </c>
      <c r="K180" t="s">
        <v>490</v>
      </c>
      <c r="L180" t="s">
        <v>493</v>
      </c>
      <c r="M180">
        <v>-2</v>
      </c>
      <c r="N180" t="s">
        <v>1414</v>
      </c>
      <c r="O180">
        <v>16.877796064652518</v>
      </c>
      <c r="P180">
        <v>38.488649780358784</v>
      </c>
      <c r="Q180">
        <v>67.831795328064501</v>
      </c>
      <c r="R180">
        <v>-3.9634640769992036</v>
      </c>
      <c r="S180">
        <v>-9.7275995117831879</v>
      </c>
      <c r="T180">
        <v>13.21078196961453</v>
      </c>
    </row>
    <row r="181" spans="1:20">
      <c r="A181" t="s">
        <v>2055</v>
      </c>
      <c r="B181" t="s">
        <v>46</v>
      </c>
      <c r="C181" t="s">
        <v>47</v>
      </c>
      <c r="D181">
        <v>22.2</v>
      </c>
      <c r="E181">
        <v>16.2</v>
      </c>
      <c r="F181">
        <v>-2.2999999999999998</v>
      </c>
      <c r="G181">
        <v>5.7</v>
      </c>
      <c r="H181">
        <v>16.5</v>
      </c>
      <c r="I181" t="s">
        <v>2056</v>
      </c>
      <c r="J181">
        <v>7.6</v>
      </c>
      <c r="K181" t="s">
        <v>490</v>
      </c>
      <c r="L181" t="s">
        <v>493</v>
      </c>
      <c r="M181">
        <v>-61.7</v>
      </c>
      <c r="N181" t="s">
        <v>1415</v>
      </c>
      <c r="O181">
        <v>17.607668783799859</v>
      </c>
      <c r="P181">
        <v>47.917532333914522</v>
      </c>
      <c r="Q181">
        <v>170.4630347252388</v>
      </c>
      <c r="R181">
        <v>12.887461409979075</v>
      </c>
      <c r="S181">
        <v>-2.1651697264352583</v>
      </c>
      <c r="T181">
        <v>11.800651611755532</v>
      </c>
    </row>
    <row r="182" spans="1:20">
      <c r="A182" t="s">
        <v>2059</v>
      </c>
      <c r="B182" t="s">
        <v>49</v>
      </c>
      <c r="C182" t="s">
        <v>50</v>
      </c>
      <c r="D182">
        <v>26.3</v>
      </c>
      <c r="E182">
        <v>12.4</v>
      </c>
      <c r="F182">
        <v>12</v>
      </c>
      <c r="G182">
        <v>3.5</v>
      </c>
      <c r="H182">
        <v>-10.5</v>
      </c>
      <c r="I182" t="s">
        <v>2060</v>
      </c>
      <c r="J182">
        <v>0.67</v>
      </c>
      <c r="K182" t="s">
        <v>492</v>
      </c>
      <c r="L182" t="s">
        <v>493</v>
      </c>
      <c r="M182" t="s">
        <v>1416</v>
      </c>
      <c r="N182" t="s">
        <v>1417</v>
      </c>
      <c r="O182">
        <v>16.324827717314509</v>
      </c>
      <c r="P182">
        <v>51.447693738860053</v>
      </c>
      <c r="Q182">
        <v>53.382167422013396</v>
      </c>
      <c r="R182">
        <v>-7.6149901808021463</v>
      </c>
      <c r="S182">
        <v>-10.246928614137946</v>
      </c>
      <c r="T182">
        <v>10.174103327716299</v>
      </c>
    </row>
    <row r="183" spans="1:20">
      <c r="A183" t="s">
        <v>2061</v>
      </c>
      <c r="B183" t="s">
        <v>51</v>
      </c>
      <c r="C183" t="s">
        <v>52</v>
      </c>
      <c r="D183">
        <v>28.5</v>
      </c>
      <c r="E183">
        <v>11.2</v>
      </c>
      <c r="F183">
        <v>7</v>
      </c>
      <c r="G183">
        <v>2.9</v>
      </c>
      <c r="H183">
        <v>8.3000000000000007</v>
      </c>
      <c r="I183" t="s">
        <v>1780</v>
      </c>
      <c r="J183">
        <v>0.2</v>
      </c>
      <c r="K183" t="s">
        <v>490</v>
      </c>
      <c r="L183" t="s">
        <v>493</v>
      </c>
      <c r="M183">
        <v>-71.5</v>
      </c>
      <c r="N183" t="s">
        <v>1418</v>
      </c>
      <c r="O183">
        <v>11.23832727766904</v>
      </c>
      <c r="P183">
        <v>50.92293238453103</v>
      </c>
      <c r="Q183">
        <v>124.84927229752488</v>
      </c>
      <c r="R183">
        <v>4.9852350728935431</v>
      </c>
      <c r="S183">
        <v>-7.1596672787211073</v>
      </c>
      <c r="T183">
        <v>7.0842498350920975</v>
      </c>
    </row>
    <row r="184" spans="1:20">
      <c r="A184" t="s">
        <v>1603</v>
      </c>
      <c r="B184" t="s">
        <v>54</v>
      </c>
      <c r="C184" t="s">
        <v>55</v>
      </c>
      <c r="D184">
        <v>30.8</v>
      </c>
      <c r="E184">
        <v>18</v>
      </c>
      <c r="F184">
        <v>2.9</v>
      </c>
      <c r="G184">
        <v>13.4</v>
      </c>
      <c r="H184">
        <v>-12.5</v>
      </c>
      <c r="I184" t="s">
        <v>2040</v>
      </c>
      <c r="J184">
        <v>0.4</v>
      </c>
      <c r="K184" t="s">
        <v>490</v>
      </c>
      <c r="L184" t="s">
        <v>491</v>
      </c>
      <c r="M184">
        <v>-39.4</v>
      </c>
      <c r="N184">
        <v>-95.9</v>
      </c>
      <c r="O184">
        <v>18.553166845581917</v>
      </c>
      <c r="P184">
        <v>81.956659458031552</v>
      </c>
      <c r="Q184">
        <v>355.29388358956601</v>
      </c>
      <c r="R184">
        <v>-18.308716068082099</v>
      </c>
      <c r="S184">
        <v>1.5072181773426159</v>
      </c>
      <c r="T184">
        <v>2.5959987103695479</v>
      </c>
    </row>
    <row r="185" spans="1:20">
      <c r="A185" t="s">
        <v>1604</v>
      </c>
      <c r="B185" t="s">
        <v>56</v>
      </c>
      <c r="C185" t="s">
        <v>57</v>
      </c>
      <c r="D185">
        <v>44</v>
      </c>
      <c r="E185">
        <v>16.5</v>
      </c>
      <c r="F185">
        <v>14.4</v>
      </c>
      <c r="G185">
        <v>4.5999999999999996</v>
      </c>
      <c r="H185">
        <v>6.5</v>
      </c>
      <c r="I185" t="s">
        <v>2063</v>
      </c>
      <c r="J185">
        <v>0.82</v>
      </c>
      <c r="K185" t="s">
        <v>490</v>
      </c>
      <c r="L185" t="s">
        <v>491</v>
      </c>
      <c r="M185">
        <v>-44.2</v>
      </c>
      <c r="N185">
        <v>-176.2</v>
      </c>
      <c r="O185">
        <v>16.455090397806995</v>
      </c>
      <c r="P185">
        <v>23.841359763572328</v>
      </c>
      <c r="Q185">
        <v>33.133806281469845</v>
      </c>
      <c r="R185">
        <v>-5.5697247939636849</v>
      </c>
      <c r="S185">
        <v>-3.6355425870936871</v>
      </c>
      <c r="T185">
        <v>15.050946675107657</v>
      </c>
    </row>
    <row r="186" spans="1:20">
      <c r="A186" t="s">
        <v>1605</v>
      </c>
      <c r="B186" t="s">
        <v>58</v>
      </c>
      <c r="C186" t="s">
        <v>59</v>
      </c>
      <c r="D186">
        <v>35.4</v>
      </c>
      <c r="E186">
        <v>19</v>
      </c>
      <c r="F186">
        <v>-2</v>
      </c>
      <c r="G186">
        <v>-16.100000000000001</v>
      </c>
      <c r="H186">
        <v>9.9</v>
      </c>
      <c r="I186" t="s">
        <v>2064</v>
      </c>
      <c r="J186">
        <v>2.4</v>
      </c>
      <c r="K186" t="s">
        <v>490</v>
      </c>
      <c r="L186" t="s">
        <v>493</v>
      </c>
      <c r="M186">
        <v>-36.9</v>
      </c>
      <c r="N186" t="s">
        <v>1419</v>
      </c>
      <c r="O186">
        <v>19.0057885919001</v>
      </c>
      <c r="P186">
        <v>6.5921715221855353</v>
      </c>
      <c r="Q186">
        <v>325.38748015325302</v>
      </c>
      <c r="R186">
        <v>-1.7957235213480507</v>
      </c>
      <c r="S186">
        <v>1.2393658927942162</v>
      </c>
      <c r="T186">
        <v>18.880131069954356</v>
      </c>
    </row>
    <row r="187" spans="1:20">
      <c r="A187" t="s">
        <v>1606</v>
      </c>
      <c r="B187" t="s">
        <v>60</v>
      </c>
      <c r="C187" t="s">
        <v>61</v>
      </c>
      <c r="D187">
        <v>30.7</v>
      </c>
      <c r="E187">
        <v>16.3</v>
      </c>
      <c r="F187">
        <v>10</v>
      </c>
      <c r="G187">
        <v>-12.7</v>
      </c>
      <c r="H187">
        <v>2.2000000000000002</v>
      </c>
      <c r="I187" t="s">
        <v>1681</v>
      </c>
      <c r="J187">
        <v>0.13</v>
      </c>
      <c r="K187" t="s">
        <v>490</v>
      </c>
      <c r="L187" t="s">
        <v>493</v>
      </c>
      <c r="M187">
        <v>-28.7</v>
      </c>
      <c r="N187" t="s">
        <v>1420</v>
      </c>
      <c r="O187">
        <v>16.313491349187025</v>
      </c>
      <c r="P187">
        <v>21.885656993134049</v>
      </c>
      <c r="Q187">
        <v>18.114512828230716</v>
      </c>
      <c r="R187">
        <v>-5.7795539118358903</v>
      </c>
      <c r="S187">
        <v>-1.8906698726213786</v>
      </c>
      <c r="T187">
        <v>15.137771434823035</v>
      </c>
    </row>
    <row r="188" spans="1:20">
      <c r="A188" t="s">
        <v>1607</v>
      </c>
      <c r="B188" t="s">
        <v>64</v>
      </c>
      <c r="C188" t="s">
        <v>65</v>
      </c>
      <c r="D188">
        <v>37</v>
      </c>
      <c r="E188">
        <v>16.2</v>
      </c>
      <c r="F188">
        <v>-5.2</v>
      </c>
      <c r="G188">
        <v>-15.1</v>
      </c>
      <c r="H188">
        <v>2.6</v>
      </c>
      <c r="I188" t="s">
        <v>1991</v>
      </c>
      <c r="J188">
        <v>0.24</v>
      </c>
      <c r="K188" t="s">
        <v>492</v>
      </c>
      <c r="L188" t="s">
        <v>493</v>
      </c>
      <c r="M188" t="s">
        <v>1421</v>
      </c>
      <c r="N188" t="s">
        <v>1422</v>
      </c>
      <c r="O188">
        <v>16.180543872194161</v>
      </c>
      <c r="P188">
        <v>13.812200322125317</v>
      </c>
      <c r="Q188">
        <v>151.63953974824821</v>
      </c>
      <c r="R188">
        <v>3.3993028887297392</v>
      </c>
      <c r="S188">
        <v>-1.8349656701130019</v>
      </c>
      <c r="T188">
        <v>15.712658618457297</v>
      </c>
    </row>
    <row r="189" spans="1:20">
      <c r="A189" t="s">
        <v>1608</v>
      </c>
      <c r="B189" t="s">
        <v>902</v>
      </c>
      <c r="C189" t="s">
        <v>945</v>
      </c>
      <c r="D189">
        <v>18.7</v>
      </c>
      <c r="E189">
        <v>44.8</v>
      </c>
      <c r="F189">
        <v>-3.4</v>
      </c>
      <c r="G189">
        <v>-43.5</v>
      </c>
      <c r="H189">
        <v>-10.3</v>
      </c>
      <c r="I189" t="s">
        <v>1673</v>
      </c>
      <c r="J189">
        <v>0.11</v>
      </c>
      <c r="K189" t="s">
        <v>490</v>
      </c>
      <c r="L189" t="s">
        <v>493</v>
      </c>
      <c r="M189">
        <v>-1.3</v>
      </c>
      <c r="N189" t="s">
        <v>1423</v>
      </c>
      <c r="O189">
        <v>44.831908279706319</v>
      </c>
      <c r="P189">
        <v>63.221317557294405</v>
      </c>
      <c r="Q189">
        <v>285.59676306777794</v>
      </c>
      <c r="R189">
        <v>-10.761026942205927</v>
      </c>
      <c r="S189">
        <v>38.550075860761396</v>
      </c>
      <c r="T189">
        <v>20.198810615446124</v>
      </c>
    </row>
    <row r="190" spans="1:20">
      <c r="A190" t="s">
        <v>2073</v>
      </c>
      <c r="B190" t="s">
        <v>66</v>
      </c>
      <c r="C190" t="s">
        <v>67</v>
      </c>
      <c r="D190">
        <v>34.299999999999997</v>
      </c>
      <c r="E190">
        <v>15.1</v>
      </c>
      <c r="F190">
        <v>-1.1000000000000001</v>
      </c>
      <c r="G190">
        <v>11.4</v>
      </c>
      <c r="H190">
        <v>-9.9</v>
      </c>
      <c r="I190" t="s">
        <v>2074</v>
      </c>
      <c r="J190">
        <v>0.43</v>
      </c>
      <c r="K190" t="s">
        <v>492</v>
      </c>
      <c r="L190" t="s">
        <v>493</v>
      </c>
      <c r="M190" t="s">
        <v>1424</v>
      </c>
      <c r="N190" t="s">
        <v>1406</v>
      </c>
      <c r="O190">
        <v>15.138692149588088</v>
      </c>
      <c r="P190">
        <v>63.145908056133898</v>
      </c>
      <c r="Q190">
        <v>302.17891023388341</v>
      </c>
      <c r="R190">
        <v>-7.1928899943551983</v>
      </c>
      <c r="S190">
        <v>11.431444874389744</v>
      </c>
      <c r="T190">
        <v>6.8384502347310647</v>
      </c>
    </row>
    <row r="191" spans="1:20">
      <c r="A191" t="s">
        <v>2075</v>
      </c>
      <c r="B191" t="s">
        <v>68</v>
      </c>
      <c r="C191" t="s">
        <v>69</v>
      </c>
      <c r="D191">
        <v>23.5</v>
      </c>
      <c r="E191">
        <v>11.8</v>
      </c>
      <c r="F191">
        <v>2.2999999999999998</v>
      </c>
      <c r="G191">
        <v>2.5</v>
      </c>
      <c r="H191">
        <v>-11.3</v>
      </c>
      <c r="I191" t="s">
        <v>1798</v>
      </c>
      <c r="J191">
        <v>0.2</v>
      </c>
      <c r="K191" t="s">
        <v>492</v>
      </c>
      <c r="L191" t="s">
        <v>491</v>
      </c>
      <c r="M191" t="s">
        <v>1425</v>
      </c>
      <c r="N191">
        <v>-165.1</v>
      </c>
      <c r="O191">
        <v>11.799576263578283</v>
      </c>
      <c r="P191">
        <v>43.705356356042152</v>
      </c>
      <c r="Q191">
        <v>12.93168872191626</v>
      </c>
      <c r="R191">
        <v>-7.9461393869021419</v>
      </c>
      <c r="S191">
        <v>-1.8245347738115192</v>
      </c>
      <c r="T191">
        <v>8.5299438276623505</v>
      </c>
    </row>
    <row r="192" spans="1:20">
      <c r="A192" t="s">
        <v>2076</v>
      </c>
      <c r="B192" t="s">
        <v>70</v>
      </c>
      <c r="C192" t="s">
        <v>71</v>
      </c>
      <c r="D192">
        <v>59.3</v>
      </c>
      <c r="E192">
        <v>12.4</v>
      </c>
      <c r="F192">
        <v>-5</v>
      </c>
      <c r="G192">
        <v>-11</v>
      </c>
      <c r="H192">
        <v>-2.7</v>
      </c>
      <c r="I192" t="s">
        <v>1778</v>
      </c>
      <c r="J192">
        <v>0.23</v>
      </c>
      <c r="K192" t="s">
        <v>492</v>
      </c>
      <c r="L192" t="s">
        <v>493</v>
      </c>
      <c r="M192" t="s">
        <v>1426</v>
      </c>
      <c r="N192" t="s">
        <v>1327</v>
      </c>
      <c r="O192">
        <v>12.381033882515627</v>
      </c>
      <c r="P192">
        <v>41.184598066887489</v>
      </c>
      <c r="Q192">
        <v>131.68870109159337</v>
      </c>
      <c r="R192">
        <v>5.4222576200645225</v>
      </c>
      <c r="S192">
        <v>-6.088225369148029</v>
      </c>
      <c r="T192">
        <v>9.3178663950560363</v>
      </c>
    </row>
    <row r="193" spans="1:20">
      <c r="A193" t="s">
        <v>1609</v>
      </c>
      <c r="B193" t="s">
        <v>72</v>
      </c>
      <c r="C193" t="s">
        <v>73</v>
      </c>
      <c r="D193">
        <v>22.2</v>
      </c>
      <c r="E193">
        <v>12.8</v>
      </c>
      <c r="F193">
        <v>-8</v>
      </c>
      <c r="G193">
        <v>8.4</v>
      </c>
      <c r="H193">
        <v>-5.5</v>
      </c>
      <c r="I193" t="s">
        <v>2077</v>
      </c>
      <c r="J193">
        <v>3.5</v>
      </c>
      <c r="K193" t="s">
        <v>490</v>
      </c>
      <c r="L193" t="s">
        <v>491</v>
      </c>
      <c r="M193">
        <v>-19.100000000000001</v>
      </c>
      <c r="N193">
        <v>-25</v>
      </c>
      <c r="O193">
        <v>12.837834708392222</v>
      </c>
      <c r="P193">
        <v>49.09571267034358</v>
      </c>
      <c r="Q193">
        <v>334.14070289862639</v>
      </c>
      <c r="R193">
        <v>-8.7313214372760637</v>
      </c>
      <c r="S193">
        <v>4.2320393173169597</v>
      </c>
      <c r="T193">
        <v>8.4061804153638562</v>
      </c>
    </row>
    <row r="194" spans="1:20">
      <c r="A194" t="s">
        <v>2083</v>
      </c>
      <c r="B194" t="s">
        <v>78</v>
      </c>
      <c r="C194" t="s">
        <v>79</v>
      </c>
      <c r="D194">
        <v>29.1</v>
      </c>
      <c r="E194">
        <v>17.8</v>
      </c>
      <c r="F194">
        <v>17.7</v>
      </c>
      <c r="G194">
        <v>-2.2999999999999998</v>
      </c>
      <c r="H194">
        <v>-0.1</v>
      </c>
      <c r="I194" t="s">
        <v>1964</v>
      </c>
      <c r="J194">
        <v>0.22</v>
      </c>
      <c r="K194" t="s">
        <v>490</v>
      </c>
      <c r="L194" t="s">
        <v>493</v>
      </c>
      <c r="M194">
        <v>-31.8</v>
      </c>
      <c r="N194" t="s">
        <v>1427</v>
      </c>
      <c r="O194">
        <v>17.849089612638512</v>
      </c>
      <c r="P194">
        <v>46.45059424531334</v>
      </c>
      <c r="Q194">
        <v>53.237805299954147</v>
      </c>
      <c r="R194">
        <v>-7.742535574458226</v>
      </c>
      <c r="S194">
        <v>-10.363910714355733</v>
      </c>
      <c r="T194">
        <v>12.297662281226922</v>
      </c>
    </row>
    <row r="195" spans="1:20">
      <c r="A195" t="s">
        <v>2084</v>
      </c>
      <c r="B195" t="s">
        <v>80</v>
      </c>
      <c r="C195" t="s">
        <v>81</v>
      </c>
      <c r="D195">
        <v>25.6</v>
      </c>
      <c r="E195">
        <v>18.8</v>
      </c>
      <c r="F195">
        <v>15.9</v>
      </c>
      <c r="G195">
        <v>-8.6</v>
      </c>
      <c r="H195">
        <v>5.0999999999999996</v>
      </c>
      <c r="I195" t="s">
        <v>2085</v>
      </c>
      <c r="J195">
        <v>1</v>
      </c>
      <c r="K195" t="s">
        <v>490</v>
      </c>
      <c r="L195" t="s">
        <v>493</v>
      </c>
      <c r="M195">
        <v>-50.2</v>
      </c>
      <c r="N195" t="s">
        <v>1428</v>
      </c>
      <c r="O195">
        <v>18.782438606315207</v>
      </c>
      <c r="P195">
        <v>59.762079941767887</v>
      </c>
      <c r="Q195">
        <v>77.958446288229823</v>
      </c>
      <c r="R195">
        <v>-3.3852793596946422</v>
      </c>
      <c r="S195">
        <v>-15.869883529977406</v>
      </c>
      <c r="T195">
        <v>9.4586828047977853</v>
      </c>
    </row>
    <row r="196" spans="1:20">
      <c r="A196" t="s">
        <v>2086</v>
      </c>
      <c r="B196" t="s">
        <v>82</v>
      </c>
      <c r="C196" t="s">
        <v>83</v>
      </c>
      <c r="D196">
        <v>26.5</v>
      </c>
      <c r="E196">
        <v>22.1</v>
      </c>
      <c r="F196">
        <v>16</v>
      </c>
      <c r="G196">
        <v>14.9</v>
      </c>
      <c r="H196">
        <v>-3.3</v>
      </c>
      <c r="I196" t="s">
        <v>2087</v>
      </c>
      <c r="J196">
        <v>0.36</v>
      </c>
      <c r="K196" t="s">
        <v>492</v>
      </c>
      <c r="L196" t="s">
        <v>493</v>
      </c>
      <c r="M196" t="s">
        <v>1429</v>
      </c>
      <c r="N196" t="s">
        <v>1430</v>
      </c>
      <c r="O196">
        <v>22.111083193728884</v>
      </c>
      <c r="P196">
        <v>66.988171447636333</v>
      </c>
      <c r="Q196">
        <v>80.797283394840491</v>
      </c>
      <c r="R196">
        <v>-3.2547865665598934</v>
      </c>
      <c r="S196">
        <v>-20.089623793272814</v>
      </c>
      <c r="T196">
        <v>8.643690198688752</v>
      </c>
    </row>
    <row r="197" spans="1:20">
      <c r="A197" t="s">
        <v>2093</v>
      </c>
      <c r="B197" t="s">
        <v>90</v>
      </c>
      <c r="C197" t="s">
        <v>91</v>
      </c>
      <c r="D197">
        <v>21.2</v>
      </c>
      <c r="E197">
        <v>12.1</v>
      </c>
      <c r="F197">
        <v>1</v>
      </c>
      <c r="G197">
        <v>9</v>
      </c>
      <c r="H197">
        <v>-8</v>
      </c>
      <c r="I197" t="s">
        <v>2094</v>
      </c>
      <c r="J197">
        <v>10</v>
      </c>
      <c r="K197" t="s">
        <v>492</v>
      </c>
      <c r="L197" t="s">
        <v>491</v>
      </c>
      <c r="M197" t="s">
        <v>1432</v>
      </c>
      <c r="N197">
        <v>-30.7</v>
      </c>
      <c r="O197">
        <v>12.083045973594572</v>
      </c>
      <c r="P197">
        <v>50.496248836842646</v>
      </c>
      <c r="Q197">
        <v>297.7709815046581</v>
      </c>
      <c r="R197">
        <v>-4.3439788696140926</v>
      </c>
      <c r="S197">
        <v>8.2492133623406687</v>
      </c>
      <c r="T197">
        <v>7.6863727780355831</v>
      </c>
    </row>
    <row r="198" spans="1:20">
      <c r="A198" t="s">
        <v>2095</v>
      </c>
      <c r="B198" t="s">
        <v>92</v>
      </c>
      <c r="C198" t="s">
        <v>93</v>
      </c>
      <c r="D198">
        <v>40.700000000000003</v>
      </c>
      <c r="E198">
        <v>14.9</v>
      </c>
      <c r="F198">
        <v>5</v>
      </c>
      <c r="G198">
        <v>14</v>
      </c>
      <c r="H198">
        <v>1</v>
      </c>
      <c r="I198" t="s">
        <v>2096</v>
      </c>
      <c r="J198">
        <v>2.5</v>
      </c>
      <c r="K198" t="s">
        <v>490</v>
      </c>
      <c r="L198" t="s">
        <v>491</v>
      </c>
      <c r="M198">
        <v>-28.1</v>
      </c>
      <c r="N198">
        <v>-64.599999999999994</v>
      </c>
      <c r="O198">
        <v>14.89966442575134</v>
      </c>
      <c r="P198">
        <v>49.203165908385188</v>
      </c>
      <c r="Q198">
        <v>291.12102291081135</v>
      </c>
      <c r="R198">
        <v>-4.0644485924476088</v>
      </c>
      <c r="S198">
        <v>10.521768332298983</v>
      </c>
      <c r="T198">
        <v>9.7351244882015209</v>
      </c>
    </row>
    <row r="199" spans="1:20">
      <c r="A199" t="s">
        <v>2098</v>
      </c>
      <c r="B199" t="s">
        <v>96</v>
      </c>
      <c r="C199" t="s">
        <v>97</v>
      </c>
      <c r="E199">
        <v>13.6</v>
      </c>
      <c r="F199">
        <v>-11</v>
      </c>
      <c r="G199">
        <v>-8</v>
      </c>
      <c r="H199">
        <v>-1</v>
      </c>
      <c r="I199" t="s">
        <v>1739</v>
      </c>
      <c r="J199">
        <v>0.1</v>
      </c>
      <c r="K199" t="s">
        <v>490</v>
      </c>
      <c r="L199" t="s">
        <v>491</v>
      </c>
      <c r="M199">
        <v>-23</v>
      </c>
      <c r="N199">
        <v>-38.799999999999997</v>
      </c>
      <c r="O199">
        <v>13.638181696985855</v>
      </c>
      <c r="P199">
        <v>77.782478770002911</v>
      </c>
      <c r="Q199">
        <v>80.013722516283707</v>
      </c>
      <c r="R199">
        <v>-2.3114635665119776</v>
      </c>
      <c r="S199">
        <v>-13.127345644391955</v>
      </c>
      <c r="T199">
        <v>2.8861622465397345</v>
      </c>
    </row>
    <row r="200" spans="1:20">
      <c r="A200" t="s">
        <v>2099</v>
      </c>
      <c r="B200" t="s">
        <v>98</v>
      </c>
      <c r="C200" t="s">
        <v>99</v>
      </c>
      <c r="D200">
        <v>23.3</v>
      </c>
      <c r="E200">
        <v>18.600000000000001</v>
      </c>
      <c r="F200" t="s">
        <v>2100</v>
      </c>
      <c r="G200">
        <v>-13.3</v>
      </c>
      <c r="H200">
        <v>-2.4</v>
      </c>
      <c r="I200" t="s">
        <v>2101</v>
      </c>
      <c r="J200">
        <v>440</v>
      </c>
      <c r="K200" t="s">
        <v>492</v>
      </c>
      <c r="L200" t="s">
        <v>493</v>
      </c>
      <c r="M200" t="s">
        <v>1433</v>
      </c>
      <c r="N200" t="s">
        <v>1434</v>
      </c>
      <c r="O200">
        <v>18.614241859393577</v>
      </c>
      <c r="P200">
        <v>74.075744031500037</v>
      </c>
      <c r="Q200">
        <v>99.895927103102636</v>
      </c>
      <c r="R200">
        <v>3.0762644927053935</v>
      </c>
      <c r="S200">
        <v>-17.63360164305811</v>
      </c>
      <c r="T200">
        <v>5.1071214852261351</v>
      </c>
    </row>
    <row r="201" spans="1:20">
      <c r="A201" t="s">
        <v>1610</v>
      </c>
      <c r="B201" t="s">
        <v>106</v>
      </c>
      <c r="C201" t="s">
        <v>107</v>
      </c>
      <c r="D201">
        <v>33.299999999999997</v>
      </c>
      <c r="E201">
        <v>14.3</v>
      </c>
      <c r="F201">
        <v>-12.2</v>
      </c>
      <c r="G201">
        <v>-5.3</v>
      </c>
      <c r="H201">
        <v>5.3</v>
      </c>
      <c r="I201" t="s">
        <v>1767</v>
      </c>
      <c r="J201">
        <v>8.8999999999999996E-2</v>
      </c>
      <c r="K201" t="s">
        <v>492</v>
      </c>
      <c r="L201" t="s">
        <v>493</v>
      </c>
      <c r="M201" t="s">
        <v>1435</v>
      </c>
      <c r="N201" t="s">
        <v>1436</v>
      </c>
      <c r="O201">
        <v>14.318519476538068</v>
      </c>
      <c r="P201">
        <v>24.952866280053964</v>
      </c>
      <c r="Q201">
        <v>193.57434031111683</v>
      </c>
      <c r="R201">
        <v>5.8718538158612521</v>
      </c>
      <c r="S201">
        <v>1.4177676457546671</v>
      </c>
      <c r="T201">
        <v>12.9819593154426</v>
      </c>
    </row>
    <row r="202" spans="1:20">
      <c r="A202" t="s">
        <v>1611</v>
      </c>
      <c r="B202" t="s">
        <v>109</v>
      </c>
      <c r="C202" t="s">
        <v>110</v>
      </c>
      <c r="D202">
        <v>29.3</v>
      </c>
      <c r="E202">
        <v>13.2</v>
      </c>
      <c r="F202">
        <v>-2.2999999999999998</v>
      </c>
      <c r="G202">
        <v>-3.9</v>
      </c>
      <c r="H202">
        <v>12.4</v>
      </c>
      <c r="I202" t="s">
        <v>1762</v>
      </c>
      <c r="J202">
        <v>8.2000000000000003E-2</v>
      </c>
      <c r="K202" t="s">
        <v>490</v>
      </c>
      <c r="L202" t="s">
        <v>493</v>
      </c>
      <c r="M202">
        <v>-75.400000000000006</v>
      </c>
      <c r="N202" t="s">
        <v>1437</v>
      </c>
      <c r="O202">
        <v>13.200757554019392</v>
      </c>
      <c r="P202">
        <v>6.1819938105952597</v>
      </c>
      <c r="Q202">
        <v>33.091284447122092</v>
      </c>
      <c r="R202">
        <v>-1.1909762276025058</v>
      </c>
      <c r="S202">
        <v>-0.77612950692208638</v>
      </c>
      <c r="T202">
        <v>13.123993241912714</v>
      </c>
    </row>
    <row r="203" spans="1:20">
      <c r="A203" t="s">
        <v>2112</v>
      </c>
      <c r="B203" t="s">
        <v>111</v>
      </c>
      <c r="C203" t="s">
        <v>112</v>
      </c>
      <c r="D203">
        <v>27.8</v>
      </c>
      <c r="E203">
        <v>13.5</v>
      </c>
      <c r="F203">
        <v>3.4</v>
      </c>
      <c r="G203">
        <v>12</v>
      </c>
      <c r="H203">
        <v>5.0999999999999996</v>
      </c>
      <c r="I203" t="s">
        <v>2113</v>
      </c>
      <c r="J203">
        <v>0.57999999999999996</v>
      </c>
      <c r="K203" t="s">
        <v>492</v>
      </c>
      <c r="L203" t="s">
        <v>491</v>
      </c>
      <c r="M203" t="s">
        <v>1438</v>
      </c>
      <c r="N203">
        <v>-84.6</v>
      </c>
      <c r="O203">
        <v>13.474791278531924</v>
      </c>
      <c r="P203">
        <v>75.776786417743622</v>
      </c>
      <c r="Q203">
        <v>200.21877856356792</v>
      </c>
      <c r="R203">
        <v>12.256866846500783</v>
      </c>
      <c r="S203">
        <v>4.5142104399633274</v>
      </c>
      <c r="T203">
        <v>3.3107581021385517</v>
      </c>
    </row>
    <row r="204" spans="1:20">
      <c r="A204" t="s">
        <v>2114</v>
      </c>
      <c r="B204" t="s">
        <v>113</v>
      </c>
      <c r="C204" t="s">
        <v>114</v>
      </c>
      <c r="E204">
        <v>17</v>
      </c>
      <c r="F204">
        <v>-2.4</v>
      </c>
      <c r="G204">
        <v>5.5</v>
      </c>
      <c r="H204">
        <v>15.9</v>
      </c>
      <c r="I204" t="s">
        <v>2115</v>
      </c>
      <c r="J204">
        <v>0.75</v>
      </c>
      <c r="K204" t="s">
        <v>490</v>
      </c>
      <c r="L204" t="s">
        <v>491</v>
      </c>
      <c r="M204">
        <v>-41.5</v>
      </c>
      <c r="N204">
        <v>-21.9</v>
      </c>
      <c r="O204">
        <v>16.994705057752547</v>
      </c>
      <c r="P204">
        <v>36.052358903884183</v>
      </c>
      <c r="Q204">
        <v>204.87987955181248</v>
      </c>
      <c r="R204">
        <v>9.073548489344045</v>
      </c>
      <c r="S204">
        <v>4.2079287183088576</v>
      </c>
      <c r="T204">
        <v>13.739870949654293</v>
      </c>
    </row>
    <row r="205" spans="1:20">
      <c r="A205" t="s">
        <v>1612</v>
      </c>
      <c r="B205" t="s">
        <v>115</v>
      </c>
      <c r="C205" t="s">
        <v>116</v>
      </c>
      <c r="D205">
        <v>35</v>
      </c>
      <c r="E205">
        <v>15.4</v>
      </c>
      <c r="F205">
        <v>1.4</v>
      </c>
      <c r="G205">
        <v>15.3</v>
      </c>
      <c r="H205">
        <v>1</v>
      </c>
      <c r="I205" t="s">
        <v>2116</v>
      </c>
      <c r="J205">
        <v>1.2</v>
      </c>
      <c r="K205" t="s">
        <v>490</v>
      </c>
      <c r="L205" t="s">
        <v>491</v>
      </c>
      <c r="M205">
        <v>-8.1</v>
      </c>
      <c r="N205">
        <v>-111.9</v>
      </c>
      <c r="O205">
        <v>15.396428157205815</v>
      </c>
      <c r="P205">
        <v>17.146162393091199</v>
      </c>
      <c r="Q205">
        <v>76.186193770426286</v>
      </c>
      <c r="R205">
        <v>-1.083771605070158</v>
      </c>
      <c r="S205">
        <v>-4.4077423171298049</v>
      </c>
      <c r="T205">
        <v>14.712146232750232</v>
      </c>
    </row>
    <row r="206" spans="1:20">
      <c r="A206" t="s">
        <v>1613</v>
      </c>
      <c r="B206" t="s">
        <v>119</v>
      </c>
      <c r="C206" t="s">
        <v>120</v>
      </c>
      <c r="D206">
        <v>28.1</v>
      </c>
      <c r="E206">
        <v>18.3</v>
      </c>
      <c r="F206">
        <v>-1.9</v>
      </c>
      <c r="G206">
        <v>14.1</v>
      </c>
      <c r="H206">
        <v>-11.5</v>
      </c>
      <c r="I206" t="s">
        <v>2118</v>
      </c>
      <c r="J206">
        <v>0.67</v>
      </c>
      <c r="K206" t="s">
        <v>492</v>
      </c>
      <c r="L206" t="s">
        <v>491</v>
      </c>
      <c r="M206" t="s">
        <v>1439</v>
      </c>
      <c r="N206">
        <v>-52.2</v>
      </c>
      <c r="O206">
        <v>18.293988083520773</v>
      </c>
      <c r="P206">
        <v>46.710778009541016</v>
      </c>
      <c r="Q206">
        <v>327.57194610724753</v>
      </c>
      <c r="R206">
        <v>-11.239766533530927</v>
      </c>
      <c r="S206">
        <v>7.1406949333135969</v>
      </c>
      <c r="T206">
        <v>12.543848059549658</v>
      </c>
    </row>
    <row r="207" spans="1:20">
      <c r="A207" t="s">
        <v>2120</v>
      </c>
      <c r="B207" t="s">
        <v>123</v>
      </c>
      <c r="C207" t="s">
        <v>124</v>
      </c>
      <c r="D207">
        <v>23.8</v>
      </c>
      <c r="E207">
        <v>16.899999999999999</v>
      </c>
      <c r="F207">
        <v>-10.199999999999999</v>
      </c>
      <c r="G207">
        <v>-5.2</v>
      </c>
      <c r="H207">
        <v>12.4</v>
      </c>
      <c r="I207" t="s">
        <v>1762</v>
      </c>
      <c r="J207">
        <v>8.2000000000000003E-2</v>
      </c>
      <c r="K207" t="s">
        <v>490</v>
      </c>
      <c r="L207" t="s">
        <v>491</v>
      </c>
      <c r="M207">
        <v>-69.8</v>
      </c>
      <c r="N207">
        <v>-111.7</v>
      </c>
      <c r="O207">
        <v>16.877203559831827</v>
      </c>
      <c r="P207">
        <v>59.10156204407135</v>
      </c>
      <c r="Q207">
        <v>148.55724472569702</v>
      </c>
      <c r="R207">
        <v>12.35546520189849</v>
      </c>
      <c r="S207">
        <v>-7.5544690923028286</v>
      </c>
      <c r="T207">
        <v>8.6667454317129256</v>
      </c>
    </row>
    <row r="208" spans="1:20">
      <c r="A208" t="s">
        <v>2121</v>
      </c>
      <c r="B208" t="s">
        <v>125</v>
      </c>
      <c r="C208" t="s">
        <v>126</v>
      </c>
      <c r="D208">
        <v>38.700000000000003</v>
      </c>
      <c r="E208">
        <v>28.9</v>
      </c>
      <c r="F208">
        <v>-8</v>
      </c>
      <c r="G208">
        <v>-23.7</v>
      </c>
      <c r="H208">
        <v>-14.5</v>
      </c>
      <c r="I208" t="s">
        <v>2122</v>
      </c>
      <c r="J208">
        <v>0.22</v>
      </c>
      <c r="K208" t="s">
        <v>490</v>
      </c>
      <c r="L208" t="s">
        <v>493</v>
      </c>
      <c r="M208">
        <v>-18.3</v>
      </c>
      <c r="N208" t="s">
        <v>1440</v>
      </c>
      <c r="O208">
        <v>28.912626999288737</v>
      </c>
      <c r="P208">
        <v>48.887275226722878</v>
      </c>
      <c r="Q208">
        <v>8.2146201634855061</v>
      </c>
      <c r="R208">
        <v>-21.559774941856553</v>
      </c>
      <c r="S208">
        <v>-3.1124268847014847</v>
      </c>
      <c r="T208">
        <v>19.011283579597713</v>
      </c>
    </row>
    <row r="209" spans="1:20">
      <c r="A209" t="s">
        <v>1614</v>
      </c>
      <c r="B209" t="s">
        <v>127</v>
      </c>
      <c r="C209" t="s">
        <v>128</v>
      </c>
      <c r="D209">
        <v>36</v>
      </c>
      <c r="E209">
        <v>12.7</v>
      </c>
      <c r="F209">
        <v>5</v>
      </c>
      <c r="G209">
        <v>-11.6</v>
      </c>
      <c r="H209">
        <v>-0.7</v>
      </c>
      <c r="I209" t="s">
        <v>2123</v>
      </c>
      <c r="J209">
        <v>0.68</v>
      </c>
      <c r="K209" t="s">
        <v>492</v>
      </c>
      <c r="L209" t="s">
        <v>493</v>
      </c>
      <c r="M209" t="s">
        <v>1441</v>
      </c>
      <c r="N209" t="s">
        <v>1442</v>
      </c>
      <c r="O209">
        <v>12.651086909827155</v>
      </c>
      <c r="P209">
        <v>9.367350276737616</v>
      </c>
      <c r="Q209">
        <v>203.20231049199816</v>
      </c>
      <c r="R209">
        <v>1.8925940214519748</v>
      </c>
      <c r="S209">
        <v>0.81125717530117125</v>
      </c>
      <c r="T209">
        <v>12.482385575902013</v>
      </c>
    </row>
    <row r="210" spans="1:20">
      <c r="A210" t="s">
        <v>2126</v>
      </c>
      <c r="B210" t="s">
        <v>154</v>
      </c>
      <c r="C210" t="s">
        <v>155</v>
      </c>
      <c r="D210">
        <v>26.8</v>
      </c>
      <c r="E210">
        <v>18.5</v>
      </c>
      <c r="F210">
        <v>0.8</v>
      </c>
      <c r="G210">
        <v>2</v>
      </c>
      <c r="H210">
        <v>-18.399999999999999</v>
      </c>
      <c r="I210" t="s">
        <v>1813</v>
      </c>
      <c r="J210">
        <v>0.39</v>
      </c>
      <c r="K210" t="s">
        <v>492</v>
      </c>
      <c r="L210" t="s">
        <v>493</v>
      </c>
      <c r="M210" t="s">
        <v>1443</v>
      </c>
      <c r="N210" t="s">
        <v>1444</v>
      </c>
      <c r="O210">
        <v>18.525657883055057</v>
      </c>
      <c r="P210">
        <v>59.616644693358523</v>
      </c>
      <c r="Q210">
        <v>356.52809884464011</v>
      </c>
      <c r="R210">
        <v>-15.952023949970883</v>
      </c>
      <c r="S210">
        <v>0.96781540304525382</v>
      </c>
      <c r="T210">
        <v>9.3699661282836875</v>
      </c>
    </row>
    <row r="211" spans="1:20">
      <c r="A211" t="s">
        <v>1615</v>
      </c>
      <c r="B211" t="s">
        <v>158</v>
      </c>
      <c r="C211" t="s">
        <v>159</v>
      </c>
      <c r="D211">
        <v>33.299999999999997</v>
      </c>
      <c r="E211">
        <v>17.100000000000001</v>
      </c>
      <c r="F211">
        <v>-0.8</v>
      </c>
      <c r="G211">
        <v>1.1000000000000001</v>
      </c>
      <c r="H211">
        <v>17</v>
      </c>
      <c r="I211" t="s">
        <v>2130</v>
      </c>
      <c r="J211">
        <v>0.39</v>
      </c>
      <c r="K211" t="s">
        <v>490</v>
      </c>
      <c r="L211" t="s">
        <v>491</v>
      </c>
      <c r="M211">
        <v>-61.8</v>
      </c>
      <c r="N211">
        <v>-135.5</v>
      </c>
      <c r="O211">
        <v>17.054324964653397</v>
      </c>
      <c r="P211">
        <v>27.865291117702295</v>
      </c>
      <c r="Q211">
        <v>170.2835337289138</v>
      </c>
      <c r="R211">
        <v>7.8567499399467975</v>
      </c>
      <c r="S211">
        <v>-1.3453029054959347</v>
      </c>
      <c r="T211">
        <v>15.076857778516391</v>
      </c>
    </row>
    <row r="212" spans="1:20">
      <c r="A212" t="s">
        <v>2137</v>
      </c>
      <c r="B212" t="s">
        <v>106</v>
      </c>
      <c r="C212" t="s">
        <v>168</v>
      </c>
      <c r="D212">
        <v>25</v>
      </c>
      <c r="E212">
        <v>11.8</v>
      </c>
      <c r="F212">
        <v>0.1</v>
      </c>
      <c r="G212">
        <v>-11.8</v>
      </c>
      <c r="H212">
        <v>0.3</v>
      </c>
      <c r="I212" t="s">
        <v>2138</v>
      </c>
      <c r="J212">
        <v>0.3</v>
      </c>
      <c r="K212" t="s">
        <v>492</v>
      </c>
      <c r="L212" t="s">
        <v>493</v>
      </c>
      <c r="M212" t="s">
        <v>1435</v>
      </c>
      <c r="N212" t="s">
        <v>1445</v>
      </c>
      <c r="O212">
        <v>11.804236527620073</v>
      </c>
      <c r="P212">
        <v>49.460831998125713</v>
      </c>
      <c r="Q212">
        <v>265.93917608738911</v>
      </c>
      <c r="R212">
        <v>0.6352688310997493</v>
      </c>
      <c r="S212">
        <v>8.948247368579894</v>
      </c>
      <c r="T212">
        <v>7.6723726801385359</v>
      </c>
    </row>
    <row r="213" spans="1:20">
      <c r="A213" t="s">
        <v>1616</v>
      </c>
      <c r="B213" t="s">
        <v>179</v>
      </c>
      <c r="C213" t="s">
        <v>180</v>
      </c>
      <c r="D213">
        <v>34.200000000000003</v>
      </c>
      <c r="E213">
        <v>12.2</v>
      </c>
      <c r="F213">
        <v>-3.9</v>
      </c>
      <c r="G213">
        <v>10.9</v>
      </c>
      <c r="H213">
        <v>4</v>
      </c>
      <c r="I213" t="s">
        <v>1877</v>
      </c>
      <c r="J213">
        <v>0.43</v>
      </c>
      <c r="K213" t="s">
        <v>492</v>
      </c>
      <c r="L213" t="s">
        <v>493</v>
      </c>
      <c r="M213" t="s">
        <v>1373</v>
      </c>
      <c r="N213" t="s">
        <v>1446</v>
      </c>
      <c r="O213">
        <v>12.248265183282081</v>
      </c>
      <c r="P213">
        <v>84.690018165440776</v>
      </c>
      <c r="Q213">
        <v>243.42047563930583</v>
      </c>
      <c r="R213">
        <v>5.4568394081976104</v>
      </c>
      <c r="S213">
        <v>10.906790178981646</v>
      </c>
      <c r="T213">
        <v>1.1335041529747811</v>
      </c>
    </row>
    <row r="214" spans="1:20">
      <c r="A214" t="s">
        <v>1617</v>
      </c>
      <c r="B214" t="s">
        <v>181</v>
      </c>
      <c r="C214" t="s">
        <v>182</v>
      </c>
      <c r="D214">
        <v>26.3</v>
      </c>
      <c r="E214">
        <v>12.3</v>
      </c>
      <c r="F214">
        <v>-1.9</v>
      </c>
      <c r="G214">
        <v>5.0999999999999996</v>
      </c>
      <c r="H214">
        <v>11</v>
      </c>
      <c r="I214" t="s">
        <v>1708</v>
      </c>
      <c r="J214">
        <v>7.5999999999999998E-2</v>
      </c>
      <c r="K214" t="s">
        <v>490</v>
      </c>
      <c r="L214" t="s">
        <v>493</v>
      </c>
      <c r="M214">
        <v>-64.099999999999994</v>
      </c>
      <c r="N214" t="s">
        <v>1447</v>
      </c>
      <c r="O214">
        <v>12.27273400673216</v>
      </c>
      <c r="P214">
        <v>52.224032926849134</v>
      </c>
      <c r="Q214">
        <v>180.29893789369666</v>
      </c>
      <c r="R214">
        <v>9.7003845549145513</v>
      </c>
      <c r="S214">
        <v>5.0611735531600921E-2</v>
      </c>
      <c r="T214">
        <v>7.5179769844687403</v>
      </c>
    </row>
    <row r="215" spans="1:20">
      <c r="A215" t="s">
        <v>1618</v>
      </c>
      <c r="B215" t="s">
        <v>198</v>
      </c>
      <c r="C215" t="s">
        <v>199</v>
      </c>
      <c r="D215">
        <v>21.3</v>
      </c>
      <c r="E215">
        <v>16.7</v>
      </c>
      <c r="F215">
        <v>-3.7</v>
      </c>
      <c r="G215">
        <v>1.8</v>
      </c>
      <c r="H215">
        <v>16.2</v>
      </c>
      <c r="I215" t="s">
        <v>2155</v>
      </c>
      <c r="J215">
        <v>0.21</v>
      </c>
      <c r="K215" t="s">
        <v>490</v>
      </c>
      <c r="L215" t="s">
        <v>491</v>
      </c>
      <c r="M215">
        <v>-19.899999999999999</v>
      </c>
      <c r="N215">
        <v>-13.8</v>
      </c>
      <c r="O215">
        <v>16.714365079176655</v>
      </c>
      <c r="P215">
        <v>56.206668679508638</v>
      </c>
      <c r="Q215">
        <v>183.57222145791437</v>
      </c>
      <c r="R215">
        <v>13.863471495109822</v>
      </c>
      <c r="S215">
        <v>0.86546791082428742</v>
      </c>
      <c r="T215">
        <v>9.2965113563965946</v>
      </c>
    </row>
    <row r="216" spans="1:20">
      <c r="A216" t="s">
        <v>2166</v>
      </c>
      <c r="B216" t="s">
        <v>214</v>
      </c>
      <c r="C216" t="s">
        <v>215</v>
      </c>
      <c r="D216">
        <v>59</v>
      </c>
      <c r="E216">
        <v>11.6</v>
      </c>
      <c r="F216">
        <v>-3.4</v>
      </c>
      <c r="G216">
        <v>-10.8</v>
      </c>
      <c r="H216">
        <v>2.4</v>
      </c>
      <c r="I216" t="s">
        <v>2167</v>
      </c>
      <c r="J216">
        <v>4.8</v>
      </c>
      <c r="K216" t="s">
        <v>492</v>
      </c>
      <c r="L216" t="s">
        <v>493</v>
      </c>
      <c r="M216" t="s">
        <v>1449</v>
      </c>
      <c r="N216" t="s">
        <v>1354</v>
      </c>
      <c r="O216">
        <v>11.574109036984229</v>
      </c>
      <c r="P216">
        <v>60.353864349316417</v>
      </c>
      <c r="Q216">
        <v>106.26024895085884</v>
      </c>
      <c r="R216">
        <v>2.8165337493607288</v>
      </c>
      <c r="S216">
        <v>-9.6566593987831801</v>
      </c>
      <c r="T216">
        <v>5.7250385932851575</v>
      </c>
    </row>
    <row r="217" spans="1:20">
      <c r="A217" t="s">
        <v>2173</v>
      </c>
      <c r="B217" t="s">
        <v>220</v>
      </c>
      <c r="C217" t="s">
        <v>221</v>
      </c>
      <c r="D217">
        <v>22.2</v>
      </c>
      <c r="E217">
        <v>12.7</v>
      </c>
      <c r="F217">
        <v>3.3</v>
      </c>
      <c r="G217">
        <v>11.8</v>
      </c>
      <c r="H217">
        <v>-3.5</v>
      </c>
      <c r="I217" t="s">
        <v>2174</v>
      </c>
      <c r="J217">
        <v>0.43</v>
      </c>
      <c r="K217" t="s">
        <v>492</v>
      </c>
      <c r="L217" t="s">
        <v>491</v>
      </c>
      <c r="M217" t="s">
        <v>1450</v>
      </c>
      <c r="N217">
        <v>-43.5</v>
      </c>
      <c r="O217">
        <v>12.742841127472319</v>
      </c>
      <c r="P217">
        <v>66.078763666024145</v>
      </c>
      <c r="Q217">
        <v>248.40925014238709</v>
      </c>
      <c r="R217">
        <v>4.2862687898259511</v>
      </c>
      <c r="S217">
        <v>10.830987677858698</v>
      </c>
      <c r="T217">
        <v>5.1669725936409829</v>
      </c>
    </row>
    <row r="218" spans="1:20">
      <c r="A218" t="s">
        <v>1619</v>
      </c>
      <c r="B218" t="s">
        <v>226</v>
      </c>
      <c r="C218" t="s">
        <v>227</v>
      </c>
      <c r="D218">
        <v>30.6</v>
      </c>
      <c r="E218">
        <v>11.9</v>
      </c>
      <c r="F218">
        <v>-6.7</v>
      </c>
      <c r="G218">
        <v>-1.1000000000000001</v>
      </c>
      <c r="H218">
        <v>-9.8000000000000007</v>
      </c>
      <c r="I218" t="s">
        <v>1751</v>
      </c>
      <c r="J218">
        <v>0.13</v>
      </c>
      <c r="K218" t="s">
        <v>492</v>
      </c>
      <c r="L218" t="s">
        <v>493</v>
      </c>
      <c r="M218" t="s">
        <v>1451</v>
      </c>
      <c r="N218" t="s">
        <v>1452</v>
      </c>
      <c r="O218">
        <v>11.922248110151038</v>
      </c>
      <c r="P218">
        <v>50.673699546614849</v>
      </c>
      <c r="Q218">
        <v>312.78842317583224</v>
      </c>
      <c r="R218">
        <v>-6.2647445286974381</v>
      </c>
      <c r="S218">
        <v>6.7680512733269476</v>
      </c>
      <c r="T218">
        <v>7.5555580834093927</v>
      </c>
    </row>
    <row r="219" spans="1:20">
      <c r="A219" t="s">
        <v>2178</v>
      </c>
      <c r="B219" t="s">
        <v>228</v>
      </c>
      <c r="C219" t="s">
        <v>229</v>
      </c>
      <c r="D219">
        <v>44.4</v>
      </c>
      <c r="E219">
        <v>18</v>
      </c>
      <c r="F219">
        <v>10.3</v>
      </c>
      <c r="G219">
        <v>-14.8</v>
      </c>
      <c r="H219">
        <v>0.1</v>
      </c>
      <c r="I219" t="s">
        <v>1681</v>
      </c>
      <c r="J219">
        <v>0.13</v>
      </c>
      <c r="K219" t="s">
        <v>492</v>
      </c>
      <c r="L219" t="s">
        <v>493</v>
      </c>
      <c r="M219" t="s">
        <v>1453</v>
      </c>
      <c r="N219" t="s">
        <v>1454</v>
      </c>
      <c r="O219">
        <v>18.031638860624955</v>
      </c>
      <c r="P219">
        <v>82.201909822706142</v>
      </c>
      <c r="Q219">
        <v>94.239648220514084</v>
      </c>
      <c r="R219">
        <v>1.3207210963160823</v>
      </c>
      <c r="S219">
        <v>-17.816002593613824</v>
      </c>
      <c r="T219">
        <v>2.4465787071114713</v>
      </c>
    </row>
    <row r="220" spans="1:20">
      <c r="A220" t="s">
        <v>1620</v>
      </c>
      <c r="B220" t="s">
        <v>129</v>
      </c>
      <c r="C220" t="s">
        <v>130</v>
      </c>
      <c r="D220">
        <v>26</v>
      </c>
      <c r="E220">
        <v>18.100000000000001</v>
      </c>
      <c r="F220">
        <v>18</v>
      </c>
      <c r="G220">
        <v>-2</v>
      </c>
      <c r="H220">
        <v>-4</v>
      </c>
      <c r="I220" t="s">
        <v>2182</v>
      </c>
      <c r="J220">
        <v>33</v>
      </c>
      <c r="K220" t="s">
        <v>492</v>
      </c>
      <c r="L220" t="s">
        <v>493</v>
      </c>
      <c r="M220" t="s">
        <v>1455</v>
      </c>
      <c r="N220" t="s">
        <v>1456</v>
      </c>
      <c r="O220">
        <v>18.547236990991408</v>
      </c>
      <c r="P220">
        <v>29.110614159997315</v>
      </c>
      <c r="Q220">
        <v>147.19531249149918</v>
      </c>
      <c r="R220">
        <v>7.5841835173799756</v>
      </c>
      <c r="S220">
        <v>-4.8885509737273196</v>
      </c>
      <c r="T220">
        <v>16.204389212555085</v>
      </c>
    </row>
    <row r="221" spans="1:20">
      <c r="A221" t="s">
        <v>1621</v>
      </c>
      <c r="B221" t="s">
        <v>258</v>
      </c>
      <c r="C221" t="s">
        <v>259</v>
      </c>
      <c r="D221">
        <v>33.299999999999997</v>
      </c>
      <c r="E221">
        <v>12.3</v>
      </c>
      <c r="F221">
        <v>9.8000000000000007</v>
      </c>
      <c r="G221">
        <v>-3.5</v>
      </c>
      <c r="H221">
        <v>6.5</v>
      </c>
      <c r="I221" t="s">
        <v>2200</v>
      </c>
      <c r="J221">
        <v>3.8</v>
      </c>
      <c r="K221" t="s">
        <v>490</v>
      </c>
      <c r="L221" t="s">
        <v>493</v>
      </c>
      <c r="M221">
        <v>-61</v>
      </c>
      <c r="N221" t="s">
        <v>1457</v>
      </c>
      <c r="O221">
        <v>12.269474316367431</v>
      </c>
      <c r="P221">
        <v>30.353160130530103</v>
      </c>
      <c r="Q221">
        <v>23.326870502735829</v>
      </c>
      <c r="R221">
        <v>-5.69332226325949</v>
      </c>
      <c r="S221">
        <v>-2.4550978523327962</v>
      </c>
      <c r="T221">
        <v>10.587661504890715</v>
      </c>
    </row>
    <row r="222" spans="1:20">
      <c r="A222" t="s">
        <v>1622</v>
      </c>
      <c r="B222" t="s">
        <v>264</v>
      </c>
      <c r="C222" t="s">
        <v>265</v>
      </c>
      <c r="D222">
        <v>26</v>
      </c>
      <c r="E222">
        <v>15.7</v>
      </c>
      <c r="F222">
        <v>12.1</v>
      </c>
      <c r="G222">
        <v>10</v>
      </c>
      <c r="H222">
        <v>0.2</v>
      </c>
      <c r="I222" t="s">
        <v>2206</v>
      </c>
      <c r="J222">
        <v>14</v>
      </c>
      <c r="K222" t="s">
        <v>490</v>
      </c>
      <c r="L222" t="s">
        <v>491</v>
      </c>
      <c r="M222">
        <v>-34.1</v>
      </c>
      <c r="N222">
        <v>-174.5</v>
      </c>
      <c r="O222">
        <v>15.698726062964472</v>
      </c>
      <c r="P222">
        <v>46.13207802885875</v>
      </c>
      <c r="Q222">
        <v>50.988937859009695</v>
      </c>
      <c r="R222">
        <v>-7.1242374751008262</v>
      </c>
      <c r="S222">
        <v>-8.7942283770451972</v>
      </c>
      <c r="T222">
        <v>10.879190578840966</v>
      </c>
    </row>
    <row r="223" spans="1:20">
      <c r="A223" t="s">
        <v>2214</v>
      </c>
      <c r="B223" t="s">
        <v>274</v>
      </c>
      <c r="C223" t="s">
        <v>275</v>
      </c>
      <c r="D223">
        <v>22.2</v>
      </c>
      <c r="E223">
        <v>18.8</v>
      </c>
      <c r="F223">
        <v>12.4</v>
      </c>
      <c r="G223">
        <v>-13.2</v>
      </c>
      <c r="H223">
        <v>-5.2</v>
      </c>
      <c r="I223" t="s">
        <v>2215</v>
      </c>
      <c r="J223">
        <v>2</v>
      </c>
      <c r="K223" t="s">
        <v>492</v>
      </c>
      <c r="L223" t="s">
        <v>491</v>
      </c>
      <c r="M223" t="s">
        <v>1458</v>
      </c>
      <c r="N223">
        <v>-176.9</v>
      </c>
      <c r="O223">
        <v>18.842505141302205</v>
      </c>
      <c r="P223">
        <v>51.126580882342921</v>
      </c>
      <c r="Q223">
        <v>289.22734440289958</v>
      </c>
      <c r="R223">
        <v>-4.8309329253202096</v>
      </c>
      <c r="S223">
        <v>13.851261330346871</v>
      </c>
      <c r="T223">
        <v>11.825592865877573</v>
      </c>
    </row>
    <row r="224" spans="1:20">
      <c r="A224" t="s">
        <v>1623</v>
      </c>
      <c r="B224" t="s">
        <v>284</v>
      </c>
      <c r="C224" t="s">
        <v>285</v>
      </c>
      <c r="D224">
        <v>52</v>
      </c>
      <c r="E224">
        <v>24.5</v>
      </c>
      <c r="F224">
        <v>19.100000000000001</v>
      </c>
      <c r="G224">
        <v>11</v>
      </c>
      <c r="H224">
        <v>10.7</v>
      </c>
      <c r="I224" t="s">
        <v>2222</v>
      </c>
      <c r="J224">
        <v>0.85</v>
      </c>
      <c r="K224" t="s">
        <v>492</v>
      </c>
      <c r="L224" t="s">
        <v>491</v>
      </c>
      <c r="M224" t="s">
        <v>1344</v>
      </c>
      <c r="N224">
        <v>-92.9</v>
      </c>
      <c r="O224">
        <v>24.501020386914501</v>
      </c>
      <c r="P224">
        <v>79.497668517088826</v>
      </c>
      <c r="Q224">
        <v>230.23951922744084</v>
      </c>
      <c r="R224">
        <v>15.407835840021379</v>
      </c>
      <c r="S224">
        <v>18.519017381928016</v>
      </c>
      <c r="T224">
        <v>4.4659366245839962</v>
      </c>
    </row>
    <row r="225" spans="1:20">
      <c r="A225" t="s">
        <v>1624</v>
      </c>
      <c r="B225" t="s">
        <v>286</v>
      </c>
      <c r="C225" t="s">
        <v>287</v>
      </c>
      <c r="D225">
        <v>37</v>
      </c>
      <c r="E225">
        <v>15.1</v>
      </c>
      <c r="F225">
        <v>-11.7</v>
      </c>
      <c r="G225">
        <v>2.7</v>
      </c>
      <c r="H225">
        <v>-9.1</v>
      </c>
      <c r="I225" t="s">
        <v>1957</v>
      </c>
      <c r="J225">
        <v>0.44</v>
      </c>
      <c r="K225" t="s">
        <v>492</v>
      </c>
      <c r="L225" t="s">
        <v>493</v>
      </c>
      <c r="M225" t="s">
        <v>1268</v>
      </c>
      <c r="N225" t="s">
        <v>1431</v>
      </c>
      <c r="O225">
        <v>15.066187308008617</v>
      </c>
      <c r="P225">
        <v>27.142513404190378</v>
      </c>
      <c r="Q225">
        <v>257.62468343182366</v>
      </c>
      <c r="R225">
        <v>1.4730427911066633</v>
      </c>
      <c r="S225">
        <v>6.7135721611181669</v>
      </c>
      <c r="T225">
        <v>13.40701658733321</v>
      </c>
    </row>
    <row r="226" spans="1:20">
      <c r="A226" t="s">
        <v>1625</v>
      </c>
      <c r="B226" t="s">
        <v>292</v>
      </c>
      <c r="C226" t="s">
        <v>293</v>
      </c>
      <c r="D226">
        <v>25</v>
      </c>
      <c r="E226">
        <v>14</v>
      </c>
      <c r="F226">
        <v>-9.1</v>
      </c>
      <c r="G226">
        <v>6</v>
      </c>
      <c r="H226">
        <v>8.8000000000000007</v>
      </c>
      <c r="I226" t="s">
        <v>2227</v>
      </c>
      <c r="J226">
        <v>1.2</v>
      </c>
      <c r="K226" t="s">
        <v>490</v>
      </c>
      <c r="L226" t="s">
        <v>493</v>
      </c>
      <c r="M226">
        <v>-8.3000000000000007</v>
      </c>
      <c r="N226" t="s">
        <v>1459</v>
      </c>
      <c r="O226">
        <v>14.0089257261219</v>
      </c>
      <c r="P226">
        <v>61.900996546891008</v>
      </c>
      <c r="Q226">
        <v>230.07764461441673</v>
      </c>
      <c r="R226">
        <v>7.9305819230333077</v>
      </c>
      <c r="S226">
        <v>9.477352692687564</v>
      </c>
      <c r="T226">
        <v>6.5981555226036557</v>
      </c>
    </row>
    <row r="227" spans="1:20">
      <c r="A227" t="s">
        <v>1626</v>
      </c>
      <c r="B227" t="s">
        <v>131</v>
      </c>
      <c r="C227" t="s">
        <v>132</v>
      </c>
      <c r="D227">
        <v>38</v>
      </c>
      <c r="E227">
        <v>32.1</v>
      </c>
      <c r="F227">
        <v>3</v>
      </c>
      <c r="G227">
        <v>-17</v>
      </c>
      <c r="H227">
        <v>27</v>
      </c>
      <c r="I227" t="s">
        <v>2231</v>
      </c>
      <c r="J227">
        <v>18</v>
      </c>
      <c r="K227" t="s">
        <v>490</v>
      </c>
      <c r="L227" t="s">
        <v>493</v>
      </c>
      <c r="M227">
        <v>-22</v>
      </c>
      <c r="N227" t="s">
        <v>1460</v>
      </c>
      <c r="O227">
        <v>32.046840717924134</v>
      </c>
      <c r="P227">
        <v>61.327799554189866</v>
      </c>
      <c r="Q227">
        <v>144.5613069844583</v>
      </c>
      <c r="R227">
        <v>22.908128606036573</v>
      </c>
      <c r="S227">
        <v>-16.303254291085626</v>
      </c>
      <c r="T227">
        <v>15.376005439953737</v>
      </c>
    </row>
    <row r="228" spans="1:20">
      <c r="A228" t="s">
        <v>2239</v>
      </c>
      <c r="B228" t="s">
        <v>133</v>
      </c>
      <c r="C228" t="s">
        <v>134</v>
      </c>
      <c r="D228">
        <v>19.100000000000001</v>
      </c>
      <c r="E228">
        <v>19.2</v>
      </c>
      <c r="F228">
        <v>14</v>
      </c>
      <c r="G228">
        <v>-16</v>
      </c>
      <c r="H228">
        <v>-6</v>
      </c>
      <c r="I228" t="s">
        <v>2182</v>
      </c>
      <c r="J228">
        <v>33</v>
      </c>
      <c r="K228" t="s">
        <v>490</v>
      </c>
      <c r="L228" t="s">
        <v>493</v>
      </c>
      <c r="M228">
        <v>-4.2</v>
      </c>
      <c r="N228" t="s">
        <v>1461</v>
      </c>
      <c r="O228">
        <v>22.090722034374522</v>
      </c>
      <c r="P228">
        <v>22.542431222802964</v>
      </c>
      <c r="Q228">
        <v>27.463691929853638</v>
      </c>
      <c r="R228">
        <v>-7.5144518290227875</v>
      </c>
      <c r="S228">
        <v>-3.9057257273065549</v>
      </c>
      <c r="T228">
        <v>20.402899800086061</v>
      </c>
    </row>
    <row r="229" spans="1:20">
      <c r="A229" t="s">
        <v>2243</v>
      </c>
      <c r="B229" t="s">
        <v>310</v>
      </c>
      <c r="C229" t="s">
        <v>311</v>
      </c>
      <c r="D229">
        <v>28.3</v>
      </c>
      <c r="E229">
        <v>24</v>
      </c>
      <c r="F229">
        <v>19.2</v>
      </c>
      <c r="G229">
        <v>-11.6</v>
      </c>
      <c r="H229">
        <v>-8.5</v>
      </c>
      <c r="I229" t="s">
        <v>2244</v>
      </c>
      <c r="J229">
        <v>2.2999999999999998</v>
      </c>
      <c r="K229" t="s">
        <v>492</v>
      </c>
      <c r="L229" t="s">
        <v>493</v>
      </c>
      <c r="M229" t="s">
        <v>1341</v>
      </c>
      <c r="N229" t="s">
        <v>1462</v>
      </c>
      <c r="O229">
        <v>23.988538930080757</v>
      </c>
      <c r="P229">
        <v>39.083016794132156</v>
      </c>
      <c r="Q229">
        <v>111.4635817839717</v>
      </c>
      <c r="R229">
        <v>5.533826201400621</v>
      </c>
      <c r="S229">
        <v>-14.074664657470175</v>
      </c>
      <c r="T229">
        <v>18.620703057415742</v>
      </c>
    </row>
    <row r="230" spans="1:20">
      <c r="A230" t="s">
        <v>1627</v>
      </c>
      <c r="B230" t="s">
        <v>312</v>
      </c>
      <c r="C230" t="s">
        <v>313</v>
      </c>
      <c r="D230">
        <v>34</v>
      </c>
      <c r="E230">
        <v>12.2</v>
      </c>
      <c r="F230">
        <v>-6.9</v>
      </c>
      <c r="G230">
        <v>5.3</v>
      </c>
      <c r="H230">
        <v>8.5</v>
      </c>
      <c r="I230" t="s">
        <v>2115</v>
      </c>
      <c r="J230">
        <v>0.75</v>
      </c>
      <c r="K230" t="s">
        <v>490</v>
      </c>
      <c r="L230" t="s">
        <v>493</v>
      </c>
      <c r="M230">
        <v>-67.7</v>
      </c>
      <c r="N230" t="s">
        <v>1325</v>
      </c>
      <c r="O230">
        <v>12.163469899662678</v>
      </c>
      <c r="P230">
        <v>36.965086823833566</v>
      </c>
      <c r="Q230">
        <v>280.20610982081467</v>
      </c>
      <c r="R230">
        <v>-1.2960076071051976</v>
      </c>
      <c r="S230">
        <v>7.1985029776325717</v>
      </c>
      <c r="T230">
        <v>9.718637721581171</v>
      </c>
    </row>
    <row r="231" spans="1:20">
      <c r="A231" t="s">
        <v>1628</v>
      </c>
      <c r="B231" t="s">
        <v>318</v>
      </c>
      <c r="C231" t="s">
        <v>319</v>
      </c>
      <c r="D231">
        <v>26.1</v>
      </c>
      <c r="E231">
        <v>15.2</v>
      </c>
      <c r="F231">
        <v>-11.6</v>
      </c>
      <c r="G231">
        <v>1.6</v>
      </c>
      <c r="H231">
        <v>9.6999999999999993</v>
      </c>
      <c r="I231" t="s">
        <v>1739</v>
      </c>
      <c r="J231">
        <v>0.11</v>
      </c>
      <c r="K231" t="s">
        <v>490</v>
      </c>
      <c r="L231" t="s">
        <v>491</v>
      </c>
      <c r="M231">
        <v>-26.6</v>
      </c>
      <c r="N231">
        <v>-12.6</v>
      </c>
      <c r="O231">
        <v>15.205591076969023</v>
      </c>
      <c r="P231">
        <v>13.624003281378947</v>
      </c>
      <c r="Q231">
        <v>164.30341728962185</v>
      </c>
      <c r="R231">
        <v>3.4480981575435745</v>
      </c>
      <c r="S231">
        <v>-0.96899478102454739</v>
      </c>
      <c r="T231">
        <v>14.777742324532927</v>
      </c>
    </row>
    <row r="232" spans="1:20">
      <c r="A232" t="s">
        <v>1629</v>
      </c>
      <c r="B232" t="s">
        <v>329</v>
      </c>
      <c r="C232" t="s">
        <v>330</v>
      </c>
      <c r="D232">
        <v>32.4</v>
      </c>
      <c r="E232">
        <v>19.100000000000001</v>
      </c>
      <c r="F232">
        <v>-18.899999999999999</v>
      </c>
      <c r="G232">
        <v>2.6</v>
      </c>
      <c r="H232">
        <v>0.3</v>
      </c>
      <c r="I232" t="s">
        <v>2257</v>
      </c>
      <c r="J232">
        <v>0.73</v>
      </c>
      <c r="K232" t="s">
        <v>490</v>
      </c>
      <c r="L232" t="s">
        <v>493</v>
      </c>
      <c r="M232">
        <v>-44.7</v>
      </c>
      <c r="N232" t="s">
        <v>1309</v>
      </c>
      <c r="O232">
        <v>19.080356390801505</v>
      </c>
      <c r="P232">
        <v>52.879942136365699</v>
      </c>
      <c r="Q232">
        <v>316.15519903143985</v>
      </c>
      <c r="R232">
        <v>-10.972735038532681</v>
      </c>
      <c r="S232">
        <v>10.538956953938142</v>
      </c>
      <c r="T232">
        <v>11.514750196908139</v>
      </c>
    </row>
    <row r="233" spans="1:20">
      <c r="A233" t="s">
        <v>1630</v>
      </c>
      <c r="B233" t="s">
        <v>333</v>
      </c>
      <c r="C233" t="s">
        <v>334</v>
      </c>
      <c r="D233">
        <v>40</v>
      </c>
      <c r="E233">
        <v>15.4</v>
      </c>
      <c r="F233">
        <v>-2.4</v>
      </c>
      <c r="G233">
        <v>-1.9</v>
      </c>
      <c r="H233">
        <v>-15.1</v>
      </c>
      <c r="I233" t="s">
        <v>2265</v>
      </c>
      <c r="J233">
        <v>3.5</v>
      </c>
      <c r="K233" t="s">
        <v>492</v>
      </c>
      <c r="L233" t="s">
        <v>493</v>
      </c>
      <c r="M233" t="s">
        <v>1319</v>
      </c>
      <c r="N233" t="s">
        <v>1463</v>
      </c>
      <c r="O233">
        <v>15.407141201403977</v>
      </c>
      <c r="P233">
        <v>24.28320220175868</v>
      </c>
      <c r="Q233">
        <v>345.4077628072373</v>
      </c>
      <c r="R233">
        <v>-6.1317597629362304</v>
      </c>
      <c r="S233">
        <v>1.5963166764347745</v>
      </c>
      <c r="T233">
        <v>14.043977188751498</v>
      </c>
    </row>
    <row r="234" spans="1:20">
      <c r="A234" t="s">
        <v>1631</v>
      </c>
      <c r="B234" t="s">
        <v>343</v>
      </c>
      <c r="C234" t="s">
        <v>344</v>
      </c>
      <c r="D234">
        <v>21.1</v>
      </c>
      <c r="E234">
        <v>24.1</v>
      </c>
      <c r="F234">
        <v>-13.4</v>
      </c>
      <c r="G234">
        <v>18</v>
      </c>
      <c r="H234">
        <v>8.8000000000000007</v>
      </c>
      <c r="I234" t="s">
        <v>1923</v>
      </c>
      <c r="J234">
        <v>0.12</v>
      </c>
      <c r="K234" t="s">
        <v>490</v>
      </c>
      <c r="L234" t="s">
        <v>491</v>
      </c>
      <c r="M234">
        <v>-68.900000000000006</v>
      </c>
      <c r="N234">
        <v>-102</v>
      </c>
      <c r="O234">
        <v>24.103941586387901</v>
      </c>
      <c r="P234">
        <v>55.808767109905574</v>
      </c>
      <c r="Q234">
        <v>57.682683031658797</v>
      </c>
      <c r="R234">
        <v>-10.658996711028376</v>
      </c>
      <c r="S234">
        <v>-16.849588283798546</v>
      </c>
      <c r="T234">
        <v>13.545374257685355</v>
      </c>
    </row>
    <row r="235" spans="1:20">
      <c r="A235" t="s">
        <v>1632</v>
      </c>
      <c r="B235" t="s">
        <v>347</v>
      </c>
      <c r="C235" t="s">
        <v>348</v>
      </c>
      <c r="D235">
        <v>34.799999999999997</v>
      </c>
      <c r="E235">
        <v>23.7</v>
      </c>
      <c r="F235">
        <v>21.5</v>
      </c>
      <c r="G235">
        <v>10</v>
      </c>
      <c r="H235">
        <v>0.4</v>
      </c>
      <c r="I235" t="s">
        <v>1757</v>
      </c>
      <c r="J235">
        <v>0.42</v>
      </c>
      <c r="K235" t="s">
        <v>490</v>
      </c>
      <c r="L235" t="s">
        <v>493</v>
      </c>
      <c r="M235">
        <v>-57.9</v>
      </c>
      <c r="N235" t="s">
        <v>1464</v>
      </c>
      <c r="O235">
        <v>23.715185008766007</v>
      </c>
      <c r="P235">
        <v>73.19115507237872</v>
      </c>
      <c r="Q235">
        <v>63.358304977225842</v>
      </c>
      <c r="R235">
        <v>-10.179773920134693</v>
      </c>
      <c r="S235">
        <v>-20.291642694911118</v>
      </c>
      <c r="T235">
        <v>6.857947191179421</v>
      </c>
    </row>
    <row r="236" spans="1:20">
      <c r="A236" t="s">
        <v>2271</v>
      </c>
      <c r="B236" t="s">
        <v>339</v>
      </c>
      <c r="C236" t="s">
        <v>340</v>
      </c>
      <c r="D236">
        <v>28.2</v>
      </c>
      <c r="E236">
        <v>12.9</v>
      </c>
      <c r="F236">
        <v>3.9</v>
      </c>
      <c r="G236">
        <v>-4.0999999999999996</v>
      </c>
      <c r="H236">
        <v>-11.6</v>
      </c>
      <c r="I236" t="s">
        <v>1951</v>
      </c>
      <c r="J236">
        <v>0.41</v>
      </c>
      <c r="K236" t="s">
        <v>492</v>
      </c>
      <c r="L236" t="s">
        <v>491</v>
      </c>
      <c r="M236" t="s">
        <v>1465</v>
      </c>
      <c r="N236">
        <v>-109.9</v>
      </c>
      <c r="O236">
        <v>12.90658746532173</v>
      </c>
      <c r="P236">
        <v>53.048449938781495</v>
      </c>
      <c r="Q236">
        <v>330.60389711369533</v>
      </c>
      <c r="R236">
        <v>-8.9862383850560406</v>
      </c>
      <c r="S236">
        <v>5.0626798510755613</v>
      </c>
      <c r="T236">
        <v>7.7586591890905279</v>
      </c>
    </row>
    <row r="237" spans="1:20">
      <c r="A237" t="s">
        <v>2272</v>
      </c>
      <c r="B237" t="s">
        <v>349</v>
      </c>
      <c r="C237" t="s">
        <v>350</v>
      </c>
      <c r="D237">
        <v>35.200000000000003</v>
      </c>
      <c r="E237">
        <v>22.4</v>
      </c>
      <c r="F237">
        <v>-4</v>
      </c>
      <c r="G237">
        <v>-15.2</v>
      </c>
      <c r="H237">
        <v>-16</v>
      </c>
      <c r="I237" t="s">
        <v>1767</v>
      </c>
      <c r="J237">
        <v>8.8999999999999996E-2</v>
      </c>
      <c r="K237" t="s">
        <v>490</v>
      </c>
      <c r="L237" t="s">
        <v>493</v>
      </c>
      <c r="M237">
        <v>-29.4</v>
      </c>
      <c r="N237" t="s">
        <v>1466</v>
      </c>
      <c r="O237">
        <v>22.428553230201896</v>
      </c>
      <c r="P237">
        <v>74.912580175643669</v>
      </c>
      <c r="Q237">
        <v>359.53290703760342</v>
      </c>
      <c r="R237">
        <v>-21.654717027741079</v>
      </c>
      <c r="S237">
        <v>0.17653988139637633</v>
      </c>
      <c r="T237">
        <v>5.8379845939105772</v>
      </c>
    </row>
    <row r="238" spans="1:20">
      <c r="A238" t="s">
        <v>2275</v>
      </c>
      <c r="B238" t="s">
        <v>68</v>
      </c>
      <c r="C238" t="s">
        <v>353</v>
      </c>
      <c r="D238">
        <v>29.6</v>
      </c>
      <c r="E238">
        <v>11.3</v>
      </c>
      <c r="F238">
        <v>9.6</v>
      </c>
      <c r="G238">
        <v>5.8</v>
      </c>
      <c r="H238">
        <v>1.5</v>
      </c>
      <c r="I238" t="s">
        <v>1829</v>
      </c>
      <c r="J238">
        <v>0.15</v>
      </c>
      <c r="K238" t="s">
        <v>492</v>
      </c>
      <c r="L238" t="s">
        <v>491</v>
      </c>
      <c r="M238" t="s">
        <v>1425</v>
      </c>
      <c r="N238">
        <v>-165.6</v>
      </c>
      <c r="O238">
        <v>11.315917991926241</v>
      </c>
      <c r="P238">
        <v>43.444669870442212</v>
      </c>
      <c r="Q238">
        <v>155.47206856821398</v>
      </c>
      <c r="R238">
        <v>7.0792292836241968</v>
      </c>
      <c r="S238">
        <v>-3.2303594168761571</v>
      </c>
      <c r="T238">
        <v>8.2157952011766433</v>
      </c>
    </row>
    <row r="239" spans="1:20">
      <c r="A239" t="s">
        <v>2277</v>
      </c>
      <c r="B239" t="s">
        <v>341</v>
      </c>
      <c r="C239" t="s">
        <v>342</v>
      </c>
      <c r="D239">
        <v>38.9</v>
      </c>
      <c r="E239">
        <v>13.3</v>
      </c>
      <c r="F239">
        <v>-9</v>
      </c>
      <c r="G239">
        <v>9</v>
      </c>
      <c r="H239">
        <v>3.8</v>
      </c>
      <c r="I239" t="s">
        <v>2278</v>
      </c>
      <c r="J239">
        <v>1</v>
      </c>
      <c r="K239" t="s">
        <v>492</v>
      </c>
      <c r="L239" t="s">
        <v>493</v>
      </c>
      <c r="M239" t="s">
        <v>1467</v>
      </c>
      <c r="N239" t="s">
        <v>1468</v>
      </c>
      <c r="O239">
        <v>13.283071933856265</v>
      </c>
      <c r="P239">
        <v>83.774897613275542</v>
      </c>
      <c r="Q239">
        <v>249.53127900353178</v>
      </c>
      <c r="R239">
        <v>4.6176476329115097</v>
      </c>
      <c r="S239">
        <v>12.371043861996254</v>
      </c>
      <c r="T239">
        <v>1.4403486046202638</v>
      </c>
    </row>
    <row r="240" spans="1:20">
      <c r="A240" t="s">
        <v>2283</v>
      </c>
      <c r="B240" t="s">
        <v>360</v>
      </c>
      <c r="C240" t="s">
        <v>361</v>
      </c>
      <c r="D240">
        <v>45.4</v>
      </c>
      <c r="E240">
        <v>13.8</v>
      </c>
      <c r="F240">
        <v>6.5</v>
      </c>
      <c r="G240">
        <v>-12.1</v>
      </c>
      <c r="H240">
        <v>1.7</v>
      </c>
      <c r="I240" t="s">
        <v>1797</v>
      </c>
      <c r="J240">
        <v>0.14000000000000001</v>
      </c>
      <c r="K240" t="s">
        <v>492</v>
      </c>
      <c r="L240" t="s">
        <v>493</v>
      </c>
      <c r="M240" t="s">
        <v>1469</v>
      </c>
      <c r="N240" t="s">
        <v>1470</v>
      </c>
      <c r="O240">
        <v>13.840158958624716</v>
      </c>
      <c r="P240">
        <v>66.020906873442257</v>
      </c>
      <c r="Q240">
        <v>253.10706897188891</v>
      </c>
      <c r="R240">
        <v>3.67463048077648</v>
      </c>
      <c r="S240">
        <v>12.099999999416344</v>
      </c>
      <c r="T240">
        <v>5.624685844015902</v>
      </c>
    </row>
    <row r="241" spans="1:20">
      <c r="A241" t="s">
        <v>1633</v>
      </c>
      <c r="B241" t="s">
        <v>362</v>
      </c>
      <c r="C241" t="s">
        <v>363</v>
      </c>
      <c r="D241">
        <v>31.5</v>
      </c>
      <c r="E241">
        <v>14.5</v>
      </c>
      <c r="F241">
        <v>-7.7</v>
      </c>
      <c r="G241">
        <v>-8.1999999999999993</v>
      </c>
      <c r="H241">
        <v>-9.1</v>
      </c>
      <c r="I241" t="s">
        <v>1954</v>
      </c>
      <c r="J241">
        <v>0.36</v>
      </c>
      <c r="K241" t="s">
        <v>492</v>
      </c>
      <c r="L241" t="s">
        <v>493</v>
      </c>
      <c r="M241" t="s">
        <v>501</v>
      </c>
      <c r="N241" t="s">
        <v>1405</v>
      </c>
      <c r="O241">
        <v>14.468586662144993</v>
      </c>
      <c r="P241">
        <v>16.491090817178236</v>
      </c>
      <c r="Q241">
        <v>277.96296624215398</v>
      </c>
      <c r="R241">
        <v>-0.5689749069666723</v>
      </c>
      <c r="S241">
        <v>4.0675416137980331</v>
      </c>
      <c r="T241">
        <v>13.873405233584995</v>
      </c>
    </row>
    <row r="242" spans="1:20">
      <c r="A242" t="s">
        <v>1634</v>
      </c>
      <c r="B242" t="s">
        <v>366</v>
      </c>
      <c r="C242" t="s">
        <v>367</v>
      </c>
      <c r="D242">
        <v>52.2</v>
      </c>
      <c r="E242">
        <v>21.7</v>
      </c>
      <c r="F242">
        <v>-12.9</v>
      </c>
      <c r="G242">
        <v>1.9</v>
      </c>
      <c r="H242">
        <v>-17.399999999999999</v>
      </c>
      <c r="I242" t="s">
        <v>1942</v>
      </c>
      <c r="J242">
        <v>0.21</v>
      </c>
      <c r="K242" t="s">
        <v>492</v>
      </c>
      <c r="L242" t="s">
        <v>493</v>
      </c>
      <c r="M242" t="s">
        <v>1471</v>
      </c>
      <c r="N242" t="s">
        <v>1472</v>
      </c>
      <c r="O242">
        <v>21.743504777289239</v>
      </c>
      <c r="P242">
        <v>52.92510243313238</v>
      </c>
      <c r="Q242">
        <v>341.96735951771188</v>
      </c>
      <c r="R242">
        <v>-16.495885694168912</v>
      </c>
      <c r="S242">
        <v>5.3702296493387598</v>
      </c>
      <c r="T242">
        <v>13.108256507952396</v>
      </c>
    </row>
    <row r="243" spans="1:20">
      <c r="A243" t="s">
        <v>1635</v>
      </c>
      <c r="B243" t="s">
        <v>368</v>
      </c>
      <c r="C243" t="s">
        <v>369</v>
      </c>
      <c r="D243">
        <v>36.1</v>
      </c>
      <c r="E243">
        <v>9.8000000000000007</v>
      </c>
      <c r="F243">
        <v>2.8</v>
      </c>
      <c r="G243">
        <v>1.7</v>
      </c>
      <c r="H243">
        <v>-9.1999999999999993</v>
      </c>
      <c r="I243" t="s">
        <v>1795</v>
      </c>
      <c r="J243">
        <v>0.12</v>
      </c>
      <c r="K243" t="s">
        <v>492</v>
      </c>
      <c r="L243" t="s">
        <v>491</v>
      </c>
      <c r="M243" t="s">
        <v>1473</v>
      </c>
      <c r="N243">
        <v>-115.7</v>
      </c>
      <c r="O243">
        <v>9.7657564991146479</v>
      </c>
      <c r="P243">
        <v>37.576606967728956</v>
      </c>
      <c r="Q243">
        <v>342.5506229124382</v>
      </c>
      <c r="R243">
        <v>-5.6813169421894179</v>
      </c>
      <c r="S243">
        <v>1.7857952160615262</v>
      </c>
      <c r="T243">
        <v>7.7397398695746382</v>
      </c>
    </row>
    <row r="244" spans="1:20">
      <c r="A244" t="s">
        <v>2286</v>
      </c>
      <c r="B244" t="s">
        <v>370</v>
      </c>
      <c r="C244" t="s">
        <v>371</v>
      </c>
      <c r="D244">
        <v>33.700000000000003</v>
      </c>
      <c r="E244">
        <v>23.1</v>
      </c>
      <c r="F244">
        <v>-17.899999999999999</v>
      </c>
      <c r="G244">
        <v>13</v>
      </c>
      <c r="H244">
        <v>6.6</v>
      </c>
      <c r="I244" t="s">
        <v>1962</v>
      </c>
      <c r="J244">
        <v>0.49</v>
      </c>
      <c r="K244" t="s">
        <v>490</v>
      </c>
      <c r="L244" t="s">
        <v>491</v>
      </c>
      <c r="M244">
        <v>-26.9</v>
      </c>
      <c r="N244">
        <v>-17.7</v>
      </c>
      <c r="O244">
        <v>23.086143029964965</v>
      </c>
      <c r="P244">
        <v>19.821742317878613</v>
      </c>
      <c r="Q244">
        <v>297.5231803856334</v>
      </c>
      <c r="R244">
        <v>-3.6175591824679811</v>
      </c>
      <c r="S244">
        <v>6.9424074659158146</v>
      </c>
      <c r="T244">
        <v>21.718338889945933</v>
      </c>
    </row>
    <row r="245" spans="1:20">
      <c r="A245" t="s">
        <v>1636</v>
      </c>
      <c r="B245" t="s">
        <v>376</v>
      </c>
      <c r="C245" t="s">
        <v>377</v>
      </c>
      <c r="D245">
        <v>37</v>
      </c>
      <c r="E245">
        <v>14.2</v>
      </c>
      <c r="F245">
        <v>7.9</v>
      </c>
      <c r="G245">
        <v>3.1</v>
      </c>
      <c r="H245">
        <v>11.4</v>
      </c>
      <c r="I245" t="s">
        <v>1877</v>
      </c>
      <c r="J245">
        <v>0.43</v>
      </c>
      <c r="K245" t="s">
        <v>492</v>
      </c>
      <c r="L245" t="s">
        <v>493</v>
      </c>
      <c r="M245" t="s">
        <v>1474</v>
      </c>
      <c r="N245" t="s">
        <v>1475</v>
      </c>
      <c r="O245">
        <v>14.211966788590523</v>
      </c>
      <c r="P245">
        <v>63.255409136791279</v>
      </c>
      <c r="Q245">
        <v>154.87136194234242</v>
      </c>
      <c r="R245">
        <v>11.490416364073665</v>
      </c>
      <c r="S245">
        <v>-5.3895094566068265</v>
      </c>
      <c r="T245">
        <v>6.3955859463675191</v>
      </c>
    </row>
    <row r="246" spans="1:20">
      <c r="A246" t="s">
        <v>1637</v>
      </c>
      <c r="B246" t="s">
        <v>379</v>
      </c>
      <c r="C246" t="s">
        <v>380</v>
      </c>
      <c r="D246">
        <v>26.7</v>
      </c>
      <c r="E246">
        <v>12.9</v>
      </c>
      <c r="F246">
        <v>-4.0999999999999996</v>
      </c>
      <c r="G246">
        <v>4.8</v>
      </c>
      <c r="H246">
        <v>-11.2</v>
      </c>
      <c r="I246" t="s">
        <v>1741</v>
      </c>
      <c r="J246">
        <v>0.16</v>
      </c>
      <c r="K246" t="s">
        <v>492</v>
      </c>
      <c r="L246" t="s">
        <v>491</v>
      </c>
      <c r="M246" t="s">
        <v>1301</v>
      </c>
      <c r="N246">
        <v>-41.5</v>
      </c>
      <c r="O246">
        <v>12.856515857727549</v>
      </c>
      <c r="P246">
        <v>33.038719143650724</v>
      </c>
      <c r="Q246">
        <v>352.80223425744987</v>
      </c>
      <c r="R246">
        <v>-6.9542079541927455</v>
      </c>
      <c r="S246">
        <v>0.87824526223210286</v>
      </c>
      <c r="T246">
        <v>10.77764709893626</v>
      </c>
    </row>
    <row r="247" spans="1:20">
      <c r="A247" t="s">
        <v>1638</v>
      </c>
      <c r="B247" t="s">
        <v>385</v>
      </c>
      <c r="C247" t="s">
        <v>35</v>
      </c>
      <c r="D247">
        <v>40.4</v>
      </c>
      <c r="E247">
        <v>13.9</v>
      </c>
      <c r="F247">
        <v>-5.8</v>
      </c>
      <c r="G247">
        <v>-10.7</v>
      </c>
      <c r="H247">
        <v>-6.7</v>
      </c>
      <c r="I247" t="s">
        <v>1833</v>
      </c>
      <c r="J247">
        <v>0.33</v>
      </c>
      <c r="K247" t="s">
        <v>492</v>
      </c>
      <c r="L247" t="s">
        <v>491</v>
      </c>
      <c r="M247" t="s">
        <v>1476</v>
      </c>
      <c r="N247">
        <v>-73.400000000000006</v>
      </c>
      <c r="O247">
        <v>13.893163786553442</v>
      </c>
      <c r="P247">
        <v>72.277865220014988</v>
      </c>
      <c r="Q247">
        <v>40.616473428418914</v>
      </c>
      <c r="R247">
        <v>-10.045605393594698</v>
      </c>
      <c r="S247">
        <v>-8.6151364634457757</v>
      </c>
      <c r="T247">
        <v>4.2290939919074981</v>
      </c>
    </row>
    <row r="248" spans="1:20">
      <c r="A248" t="s">
        <v>2301</v>
      </c>
      <c r="B248" t="s">
        <v>386</v>
      </c>
      <c r="C248" t="s">
        <v>387</v>
      </c>
      <c r="D248">
        <v>31.5</v>
      </c>
      <c r="E248">
        <v>11.6</v>
      </c>
      <c r="F248">
        <v>4.3</v>
      </c>
      <c r="G248">
        <v>5.7</v>
      </c>
      <c r="H248">
        <v>9.1</v>
      </c>
      <c r="I248" t="s">
        <v>1797</v>
      </c>
      <c r="J248">
        <v>0.14000000000000001</v>
      </c>
      <c r="K248" t="s">
        <v>490</v>
      </c>
      <c r="L248" t="s">
        <v>491</v>
      </c>
      <c r="M248">
        <v>-66.8</v>
      </c>
      <c r="N248">
        <v>-67.3</v>
      </c>
      <c r="O248">
        <v>11.56676272774712</v>
      </c>
      <c r="P248">
        <v>32.253494894492071</v>
      </c>
      <c r="Q248">
        <v>267.42953051768797</v>
      </c>
      <c r="R248">
        <v>0.276837915642278</v>
      </c>
      <c r="S248">
        <v>6.1665782260313051</v>
      </c>
      <c r="T248">
        <v>9.7819565400128123</v>
      </c>
    </row>
    <row r="249" spans="1:20">
      <c r="A249" t="s">
        <v>2306</v>
      </c>
      <c r="B249" t="s">
        <v>401</v>
      </c>
      <c r="C249" t="s">
        <v>402</v>
      </c>
      <c r="D249">
        <v>37</v>
      </c>
      <c r="E249">
        <v>18.399999999999999</v>
      </c>
      <c r="F249">
        <v>-4.5</v>
      </c>
      <c r="G249">
        <v>-14.1</v>
      </c>
      <c r="H249">
        <v>-10.9</v>
      </c>
      <c r="I249" t="s">
        <v>1748</v>
      </c>
      <c r="J249">
        <v>0.11</v>
      </c>
      <c r="K249" t="s">
        <v>492</v>
      </c>
      <c r="L249" t="s">
        <v>493</v>
      </c>
      <c r="M249" t="s">
        <v>1448</v>
      </c>
      <c r="N249" t="s">
        <v>1477</v>
      </c>
      <c r="O249">
        <v>18.381240436923729</v>
      </c>
      <c r="P249">
        <v>52.563786947759205</v>
      </c>
      <c r="Q249">
        <v>225.09270483944016</v>
      </c>
      <c r="R249">
        <v>10.303700268084242</v>
      </c>
      <c r="S249">
        <v>10.337097203687676</v>
      </c>
      <c r="T249">
        <v>11.173548325710732</v>
      </c>
    </row>
    <row r="250" spans="1:20">
      <c r="A250" t="s">
        <v>1639</v>
      </c>
      <c r="B250" t="s">
        <v>48</v>
      </c>
      <c r="C250" t="s">
        <v>405</v>
      </c>
      <c r="D250">
        <v>30.2</v>
      </c>
      <c r="E250">
        <v>16.899999999999999</v>
      </c>
      <c r="F250">
        <v>-9.1999999999999993</v>
      </c>
      <c r="G250">
        <v>13.6</v>
      </c>
      <c r="H250">
        <v>3.8</v>
      </c>
      <c r="I250" t="s">
        <v>2224</v>
      </c>
      <c r="J250">
        <v>0.65</v>
      </c>
      <c r="K250" t="s">
        <v>490</v>
      </c>
      <c r="L250" t="s">
        <v>491</v>
      </c>
      <c r="M250">
        <v>-49.2</v>
      </c>
      <c r="N250">
        <v>-85.5</v>
      </c>
      <c r="O250">
        <v>16.853486286225767</v>
      </c>
      <c r="P250">
        <v>43.58747122661039</v>
      </c>
      <c r="Q250">
        <v>44.225176341369973</v>
      </c>
      <c r="R250">
        <v>-8.3268149605403536</v>
      </c>
      <c r="S250">
        <v>-8.1045957678370222</v>
      </c>
      <c r="T250">
        <v>12.207361715492809</v>
      </c>
    </row>
    <row r="251" spans="1:20">
      <c r="A251" t="s">
        <v>2308</v>
      </c>
      <c r="B251" t="s">
        <v>406</v>
      </c>
      <c r="C251" t="s">
        <v>407</v>
      </c>
      <c r="D251">
        <v>35.200000000000003</v>
      </c>
      <c r="E251">
        <v>17</v>
      </c>
      <c r="F251">
        <v>16.7</v>
      </c>
      <c r="G251">
        <v>-2.1</v>
      </c>
      <c r="H251">
        <v>-2.2000000000000002</v>
      </c>
      <c r="I251" t="s">
        <v>1781</v>
      </c>
      <c r="J251">
        <v>0.16</v>
      </c>
      <c r="K251" t="s">
        <v>490</v>
      </c>
      <c r="L251" t="s">
        <v>491</v>
      </c>
      <c r="M251">
        <v>-23.4</v>
      </c>
      <c r="N251">
        <v>-170.9</v>
      </c>
      <c r="O251">
        <v>16.974687036879352</v>
      </c>
      <c r="P251">
        <v>34.703431969644093</v>
      </c>
      <c r="Q251">
        <v>330.79968554879144</v>
      </c>
      <c r="R251">
        <v>-8.4360481622394232</v>
      </c>
      <c r="S251">
        <v>4.7148087187042886</v>
      </c>
      <c r="T251">
        <v>13.955058944712732</v>
      </c>
    </row>
    <row r="252" spans="1:20">
      <c r="A252" t="s">
        <v>1640</v>
      </c>
      <c r="B252" t="s">
        <v>417</v>
      </c>
      <c r="C252" t="s">
        <v>418</v>
      </c>
      <c r="D252">
        <v>38</v>
      </c>
      <c r="E252">
        <v>24.4</v>
      </c>
      <c r="F252">
        <v>-5.3</v>
      </c>
      <c r="G252">
        <v>-2.5</v>
      </c>
      <c r="H252">
        <v>23.7</v>
      </c>
      <c r="I252" t="s">
        <v>2315</v>
      </c>
      <c r="J252">
        <v>0.33</v>
      </c>
      <c r="K252" t="s">
        <v>490</v>
      </c>
      <c r="L252" t="s">
        <v>491</v>
      </c>
      <c r="M252">
        <v>-83.7</v>
      </c>
      <c r="N252">
        <v>-171.2</v>
      </c>
      <c r="O252">
        <v>24.413725647676145</v>
      </c>
      <c r="P252">
        <v>20.008494890932944</v>
      </c>
      <c r="Q252">
        <v>191.460444814672</v>
      </c>
      <c r="R252">
        <v>8.1868383029883542</v>
      </c>
      <c r="S252">
        <v>1.6597460208310058</v>
      </c>
      <c r="T252">
        <v>22.940159584167201</v>
      </c>
    </row>
    <row r="253" spans="1:20">
      <c r="A253" t="s">
        <v>2317</v>
      </c>
      <c r="B253" t="s">
        <v>419</v>
      </c>
      <c r="C253" t="s">
        <v>420</v>
      </c>
      <c r="D253">
        <v>32.5</v>
      </c>
      <c r="E253">
        <v>14.5</v>
      </c>
      <c r="F253">
        <v>-7.3</v>
      </c>
      <c r="G253">
        <v>-1.9</v>
      </c>
      <c r="H253">
        <v>-12.4</v>
      </c>
      <c r="I253" t="s">
        <v>1745</v>
      </c>
      <c r="J253">
        <v>0.13</v>
      </c>
      <c r="K253" t="s">
        <v>492</v>
      </c>
      <c r="L253" t="s">
        <v>493</v>
      </c>
      <c r="M253" t="s">
        <v>1478</v>
      </c>
      <c r="N253" t="s">
        <v>1449</v>
      </c>
      <c r="O253">
        <v>14.514131045295134</v>
      </c>
      <c r="P253">
        <v>52.214323988058403</v>
      </c>
      <c r="Q253">
        <v>6.875648849177594</v>
      </c>
      <c r="R253">
        <v>-11.388143747137148</v>
      </c>
      <c r="S253">
        <v>-1.3732061439553562</v>
      </c>
      <c r="T253">
        <v>8.8929459056459059</v>
      </c>
    </row>
    <row r="254" spans="1:20">
      <c r="A254" t="s">
        <v>2323</v>
      </c>
      <c r="B254" t="s">
        <v>426</v>
      </c>
      <c r="C254" t="s">
        <v>427</v>
      </c>
      <c r="D254">
        <v>32</v>
      </c>
      <c r="E254">
        <v>13.4</v>
      </c>
      <c r="F254">
        <v>-3.3</v>
      </c>
      <c r="G254">
        <v>-12.8</v>
      </c>
      <c r="H254">
        <v>-1.9</v>
      </c>
      <c r="I254" t="s">
        <v>1698</v>
      </c>
      <c r="J254">
        <v>0.24</v>
      </c>
      <c r="K254" t="s">
        <v>492</v>
      </c>
      <c r="L254" t="s">
        <v>493</v>
      </c>
      <c r="M254" t="s">
        <v>1479</v>
      </c>
      <c r="N254" t="s">
        <v>1451</v>
      </c>
      <c r="O254">
        <v>13.354400023962141</v>
      </c>
      <c r="P254">
        <v>41.797150288448869</v>
      </c>
      <c r="Q254">
        <v>146.12549500223662</v>
      </c>
      <c r="R254">
        <v>7.3898538265144822</v>
      </c>
      <c r="S254">
        <v>-4.9610040307073477</v>
      </c>
      <c r="T254">
        <v>9.9558274106201097</v>
      </c>
    </row>
    <row r="255" spans="1:20">
      <c r="A255" t="s">
        <v>2328</v>
      </c>
      <c r="B255" t="s">
        <v>437</v>
      </c>
      <c r="C255" t="s">
        <v>438</v>
      </c>
      <c r="D255">
        <v>26.5</v>
      </c>
      <c r="E255">
        <v>15.9</v>
      </c>
      <c r="F255">
        <v>4.9000000000000004</v>
      </c>
      <c r="G255">
        <v>-15</v>
      </c>
      <c r="H255">
        <v>1.6</v>
      </c>
      <c r="I255" t="s">
        <v>2329</v>
      </c>
      <c r="J255">
        <v>14</v>
      </c>
      <c r="K255" t="s">
        <v>492</v>
      </c>
      <c r="L255" t="s">
        <v>493</v>
      </c>
      <c r="M255" t="s">
        <v>1390</v>
      </c>
      <c r="N255" t="s">
        <v>1286</v>
      </c>
      <c r="O255">
        <v>15.860958356921564</v>
      </c>
      <c r="P255">
        <v>85.508951788427282</v>
      </c>
      <c r="Q255">
        <v>98.709375908525757</v>
      </c>
      <c r="R255">
        <v>2.3943329201215544</v>
      </c>
      <c r="S255">
        <v>-15.629929313782149</v>
      </c>
      <c r="T255">
        <v>1.2419659873747273</v>
      </c>
    </row>
    <row r="256" spans="1:20">
      <c r="A256" t="s">
        <v>1641</v>
      </c>
      <c r="B256" t="s">
        <v>447</v>
      </c>
      <c r="C256" t="s">
        <v>359</v>
      </c>
      <c r="D256">
        <v>44.4</v>
      </c>
      <c r="E256">
        <v>23.9</v>
      </c>
      <c r="F256">
        <v>4.9000000000000004</v>
      </c>
      <c r="G256">
        <v>23.4</v>
      </c>
      <c r="H256">
        <v>-1</v>
      </c>
      <c r="I256" t="s">
        <v>2335</v>
      </c>
      <c r="J256">
        <v>0.7</v>
      </c>
      <c r="K256" t="s">
        <v>492</v>
      </c>
      <c r="L256" t="s">
        <v>491</v>
      </c>
      <c r="M256" t="s">
        <v>1480</v>
      </c>
      <c r="N256">
        <v>-175</v>
      </c>
      <c r="O256">
        <v>23.928434967627947</v>
      </c>
      <c r="P256">
        <v>77.293684782602242</v>
      </c>
      <c r="Q256">
        <v>101.37542660576176</v>
      </c>
      <c r="R256">
        <v>4.6039894338077527</v>
      </c>
      <c r="S256">
        <v>-22.883892795279142</v>
      </c>
      <c r="T256">
        <v>5.2631484709779928</v>
      </c>
    </row>
    <row r="257" spans="1:20">
      <c r="A257" t="s">
        <v>2343</v>
      </c>
      <c r="B257" t="s">
        <v>246</v>
      </c>
      <c r="C257" t="s">
        <v>454</v>
      </c>
      <c r="D257">
        <v>44.1</v>
      </c>
      <c r="E257">
        <v>14.2</v>
      </c>
      <c r="F257">
        <v>10</v>
      </c>
      <c r="G257">
        <v>-9.9</v>
      </c>
      <c r="H257">
        <v>1.5</v>
      </c>
      <c r="I257" t="s">
        <v>2344</v>
      </c>
      <c r="J257">
        <v>2.8</v>
      </c>
      <c r="K257" t="s">
        <v>490</v>
      </c>
      <c r="L257" t="s">
        <v>493</v>
      </c>
      <c r="M257">
        <v>-14</v>
      </c>
      <c r="N257" t="s">
        <v>1481</v>
      </c>
      <c r="O257">
        <v>14.15132502630054</v>
      </c>
      <c r="P257">
        <v>26.945975713737187</v>
      </c>
      <c r="Q257">
        <v>75.557760372806143</v>
      </c>
      <c r="R257">
        <v>-1.5993460919003308</v>
      </c>
      <c r="S257">
        <v>-6.2100319223694118</v>
      </c>
      <c r="T257">
        <v>12.614975053541563</v>
      </c>
    </row>
    <row r="258" spans="1:20">
      <c r="A258" t="s">
        <v>1642</v>
      </c>
      <c r="B258" t="s">
        <v>304</v>
      </c>
      <c r="C258" t="s">
        <v>463</v>
      </c>
      <c r="D258">
        <v>29.6</v>
      </c>
      <c r="E258">
        <v>12.4</v>
      </c>
      <c r="F258">
        <v>0.1</v>
      </c>
      <c r="G258">
        <v>2</v>
      </c>
      <c r="H258">
        <v>12.2</v>
      </c>
      <c r="I258" t="s">
        <v>2148</v>
      </c>
      <c r="J258">
        <v>0.26</v>
      </c>
      <c r="K258" t="s">
        <v>490</v>
      </c>
      <c r="L258" t="s">
        <v>491</v>
      </c>
      <c r="M258">
        <v>-78.3</v>
      </c>
      <c r="N258">
        <v>-5</v>
      </c>
      <c r="O258">
        <v>12.363251999372979</v>
      </c>
      <c r="P258">
        <v>14.643463009668544</v>
      </c>
      <c r="Q258">
        <v>219.81098230269112</v>
      </c>
      <c r="R258">
        <v>2.400864878290375</v>
      </c>
      <c r="S258">
        <v>2.0011049704584432</v>
      </c>
      <c r="T258">
        <v>11.961664881336471</v>
      </c>
    </row>
    <row r="259" spans="1:20">
      <c r="A259" t="s">
        <v>1643</v>
      </c>
      <c r="B259" t="s">
        <v>464</v>
      </c>
      <c r="C259" t="s">
        <v>465</v>
      </c>
      <c r="D259">
        <v>38.9</v>
      </c>
      <c r="E259">
        <v>30.2</v>
      </c>
      <c r="F259">
        <v>9.1999999999999993</v>
      </c>
      <c r="G259">
        <v>-1.2</v>
      </c>
      <c r="H259">
        <v>-28.7</v>
      </c>
      <c r="I259" t="s">
        <v>2210</v>
      </c>
      <c r="J259">
        <v>0.47</v>
      </c>
      <c r="K259" t="s">
        <v>492</v>
      </c>
      <c r="L259" t="s">
        <v>493</v>
      </c>
      <c r="M259" t="s">
        <v>1483</v>
      </c>
      <c r="N259" t="s">
        <v>1484</v>
      </c>
      <c r="O259">
        <v>30.162393804205927</v>
      </c>
      <c r="P259">
        <v>70.543279959576296</v>
      </c>
      <c r="Q259">
        <v>15.10838223916943</v>
      </c>
      <c r="R259">
        <v>-27.45688138248256</v>
      </c>
      <c r="S259">
        <v>-7.4127446611109082</v>
      </c>
      <c r="T259">
        <v>10.046933927196603</v>
      </c>
    </row>
    <row r="260" spans="1:20">
      <c r="A260" t="s">
        <v>2353</v>
      </c>
      <c r="B260" t="s">
        <v>466</v>
      </c>
      <c r="C260" t="s">
        <v>467</v>
      </c>
      <c r="D260">
        <v>40.700000000000003</v>
      </c>
      <c r="E260">
        <v>19.600000000000001</v>
      </c>
      <c r="F260">
        <v>6.1</v>
      </c>
      <c r="G260">
        <v>4.5999999999999996</v>
      </c>
      <c r="H260">
        <v>-18</v>
      </c>
      <c r="I260" t="s">
        <v>1822</v>
      </c>
      <c r="J260">
        <v>0.19</v>
      </c>
      <c r="K260" t="s">
        <v>492</v>
      </c>
      <c r="L260" t="s">
        <v>493</v>
      </c>
      <c r="M260" t="s">
        <v>1485</v>
      </c>
      <c r="N260" t="s">
        <v>1332</v>
      </c>
      <c r="O260">
        <v>19.554283418218116</v>
      </c>
      <c r="P260">
        <v>43.430521570282643</v>
      </c>
      <c r="Q260">
        <v>351.80815526741435</v>
      </c>
      <c r="R260">
        <v>-13.305904381163909</v>
      </c>
      <c r="S260">
        <v>1.9154769122078856</v>
      </c>
      <c r="T260">
        <v>14.200487907044659</v>
      </c>
    </row>
    <row r="261" spans="1:20">
      <c r="A261" t="s">
        <v>2369</v>
      </c>
      <c r="B261" t="s">
        <v>475</v>
      </c>
      <c r="C261" t="s">
        <v>476</v>
      </c>
      <c r="D261">
        <v>38.9</v>
      </c>
      <c r="E261">
        <v>19.8</v>
      </c>
      <c r="F261">
        <v>-8.8000000000000007</v>
      </c>
      <c r="G261">
        <v>3.4</v>
      </c>
      <c r="H261">
        <v>-17.399999999999999</v>
      </c>
      <c r="I261" t="s">
        <v>2370</v>
      </c>
      <c r="J261">
        <v>0.3</v>
      </c>
      <c r="K261" t="s">
        <v>492</v>
      </c>
      <c r="L261" t="s">
        <v>491</v>
      </c>
      <c r="M261" t="s">
        <v>1486</v>
      </c>
      <c r="N261">
        <v>-143.6</v>
      </c>
      <c r="O261">
        <v>19.792928029980807</v>
      </c>
      <c r="P261">
        <v>71.145026488497933</v>
      </c>
      <c r="Q261">
        <v>25.144315638848667</v>
      </c>
      <c r="R261">
        <v>-16.955906405498457</v>
      </c>
      <c r="S261">
        <v>-7.9587251134855457</v>
      </c>
      <c r="T261">
        <v>6.3965563028828978</v>
      </c>
    </row>
    <row r="262" spans="1:20">
      <c r="A262" t="s">
        <v>2371</v>
      </c>
      <c r="B262" t="s">
        <v>210</v>
      </c>
      <c r="C262" t="s">
        <v>477</v>
      </c>
      <c r="D262">
        <v>37</v>
      </c>
      <c r="E262">
        <v>18.7</v>
      </c>
      <c r="F262">
        <v>8.4</v>
      </c>
      <c r="G262">
        <v>-16.399999999999999</v>
      </c>
      <c r="H262">
        <v>3.2</v>
      </c>
      <c r="I262" t="s">
        <v>2372</v>
      </c>
      <c r="J262">
        <v>1.8</v>
      </c>
      <c r="K262" t="s">
        <v>490</v>
      </c>
      <c r="L262" t="s">
        <v>493</v>
      </c>
      <c r="M262">
        <v>-51.7</v>
      </c>
      <c r="N262" t="s">
        <v>1487</v>
      </c>
      <c r="O262">
        <v>18.701871564097534</v>
      </c>
      <c r="P262">
        <v>64.34712577317211</v>
      </c>
      <c r="Q262">
        <v>72.431531632308634</v>
      </c>
      <c r="R262">
        <v>-5.0886560559812493</v>
      </c>
      <c r="S262">
        <v>-16.072159829809216</v>
      </c>
      <c r="T262">
        <v>8.0963731354843258</v>
      </c>
    </row>
    <row r="263" spans="1:20">
      <c r="A263" t="s">
        <v>1644</v>
      </c>
      <c r="B263" t="s">
        <v>482</v>
      </c>
      <c r="C263" t="s">
        <v>483</v>
      </c>
      <c r="D263">
        <v>32.4</v>
      </c>
      <c r="E263">
        <v>16.899999999999999</v>
      </c>
      <c r="F263">
        <v>-9.9</v>
      </c>
      <c r="G263">
        <v>-6.3</v>
      </c>
      <c r="H263">
        <v>-12.2</v>
      </c>
      <c r="I263" t="s">
        <v>1772</v>
      </c>
      <c r="J263">
        <v>9.8000000000000004E-2</v>
      </c>
      <c r="K263" t="s">
        <v>492</v>
      </c>
      <c r="L263" t="s">
        <v>491</v>
      </c>
      <c r="M263" t="s">
        <v>1488</v>
      </c>
      <c r="N263">
        <v>-12.7</v>
      </c>
      <c r="O263">
        <v>16.927492430953851</v>
      </c>
      <c r="P263">
        <v>38.530955884140631</v>
      </c>
      <c r="Q263">
        <v>52.114479375298032</v>
      </c>
      <c r="R263">
        <v>-6.4753917793369995</v>
      </c>
      <c r="S263">
        <v>-8.3223450498995764</v>
      </c>
      <c r="T263">
        <v>13.241898435439941</v>
      </c>
    </row>
    <row r="264" spans="1:20">
      <c r="A264" t="s">
        <v>1645</v>
      </c>
      <c r="B264" t="s">
        <v>88</v>
      </c>
      <c r="C264" t="s">
        <v>949</v>
      </c>
      <c r="D264">
        <v>42.2</v>
      </c>
      <c r="E264">
        <v>20.7</v>
      </c>
      <c r="F264">
        <v>18.600000000000001</v>
      </c>
      <c r="G264">
        <v>8.5</v>
      </c>
      <c r="H264">
        <v>3.2</v>
      </c>
      <c r="I264" t="s">
        <v>1904</v>
      </c>
      <c r="J264">
        <v>0.53</v>
      </c>
      <c r="K264" t="s">
        <v>490</v>
      </c>
      <c r="L264" t="s">
        <v>491</v>
      </c>
      <c r="M264">
        <v>-3</v>
      </c>
      <c r="N264">
        <v>-154.9</v>
      </c>
      <c r="O264">
        <v>20.6990337938755</v>
      </c>
      <c r="P264">
        <v>5.9178114564748592</v>
      </c>
      <c r="Q264">
        <v>185.18260864335969</v>
      </c>
      <c r="R264">
        <v>2.1253821624715945</v>
      </c>
      <c r="S264">
        <v>0.1927744730497265</v>
      </c>
      <c r="T264">
        <v>20.588724794556555</v>
      </c>
    </row>
    <row r="265" spans="1:20">
      <c r="A265" t="s">
        <v>1646</v>
      </c>
      <c r="B265" t="s">
        <v>699</v>
      </c>
      <c r="C265" t="s">
        <v>952</v>
      </c>
      <c r="D265">
        <v>32.200000000000003</v>
      </c>
      <c r="E265">
        <v>17</v>
      </c>
      <c r="F265">
        <v>-12.1</v>
      </c>
      <c r="G265">
        <v>-9.6</v>
      </c>
      <c r="H265">
        <v>7.2</v>
      </c>
      <c r="I265" t="s">
        <v>2025</v>
      </c>
      <c r="J265">
        <v>0.27</v>
      </c>
      <c r="K265" t="s">
        <v>490</v>
      </c>
      <c r="L265" t="s">
        <v>493</v>
      </c>
      <c r="M265">
        <v>-33.799999999999997</v>
      </c>
      <c r="N265" t="s">
        <v>1489</v>
      </c>
      <c r="O265">
        <v>17.041420128616043</v>
      </c>
      <c r="P265">
        <v>67.721468086884272</v>
      </c>
      <c r="Q265">
        <v>254.0270588748715</v>
      </c>
      <c r="R265">
        <v>4.3394514221954985</v>
      </c>
      <c r="S265">
        <v>15.160484093902394</v>
      </c>
      <c r="T265">
        <v>6.4605637055088287</v>
      </c>
    </row>
    <row r="266" spans="1:20">
      <c r="A266" t="s">
        <v>2382</v>
      </c>
      <c r="B266" t="s">
        <v>958</v>
      </c>
      <c r="C266" t="s">
        <v>959</v>
      </c>
      <c r="D266">
        <v>30.7</v>
      </c>
      <c r="E266">
        <v>13.8</v>
      </c>
      <c r="F266">
        <v>13.5</v>
      </c>
      <c r="G266">
        <v>-2.7</v>
      </c>
      <c r="H266">
        <v>-0.7</v>
      </c>
      <c r="I266" t="s">
        <v>1892</v>
      </c>
      <c r="J266">
        <v>0.23</v>
      </c>
      <c r="K266" t="s">
        <v>490</v>
      </c>
      <c r="L266" t="s">
        <v>493</v>
      </c>
      <c r="M266">
        <v>-31</v>
      </c>
      <c r="N266" t="s">
        <v>1490</v>
      </c>
      <c r="O266">
        <v>13.785136923512948</v>
      </c>
      <c r="P266">
        <v>40.263897037432784</v>
      </c>
      <c r="Q266">
        <v>36.766976246939237</v>
      </c>
      <c r="R266">
        <v>-7.1371583758433301</v>
      </c>
      <c r="S266">
        <v>-5.3328635240468181</v>
      </c>
      <c r="T266">
        <v>10.519103429096052</v>
      </c>
    </row>
    <row r="267" spans="1:20">
      <c r="A267" t="s">
        <v>1647</v>
      </c>
      <c r="B267" t="s">
        <v>190</v>
      </c>
      <c r="C267" t="s">
        <v>581</v>
      </c>
      <c r="D267">
        <v>37</v>
      </c>
      <c r="E267">
        <v>16.899999999999999</v>
      </c>
      <c r="F267">
        <v>-16.3</v>
      </c>
      <c r="G267">
        <v>4.3</v>
      </c>
      <c r="H267">
        <v>1.4</v>
      </c>
      <c r="I267" t="s">
        <v>1767</v>
      </c>
      <c r="J267">
        <v>8.8999999999999996E-2</v>
      </c>
      <c r="K267" t="s">
        <v>490</v>
      </c>
      <c r="L267" t="s">
        <v>493</v>
      </c>
      <c r="M267">
        <v>-21.5</v>
      </c>
      <c r="N267" t="s">
        <v>1374</v>
      </c>
      <c r="O267">
        <v>16.915673205639791</v>
      </c>
      <c r="P267">
        <v>70.576853510450562</v>
      </c>
      <c r="Q267">
        <v>272.55484363355549</v>
      </c>
      <c r="R267">
        <v>-0.71111436288972074</v>
      </c>
      <c r="S267">
        <v>15.937117995668824</v>
      </c>
      <c r="T267">
        <v>5.6251743399667937</v>
      </c>
    </row>
    <row r="268" spans="1:20">
      <c r="A268" t="s">
        <v>2394</v>
      </c>
      <c r="B268" t="s">
        <v>958</v>
      </c>
      <c r="C268" t="s">
        <v>976</v>
      </c>
      <c r="D268">
        <v>29.6</v>
      </c>
      <c r="E268">
        <v>26.2</v>
      </c>
      <c r="F268">
        <v>-1.5</v>
      </c>
      <c r="G268">
        <v>25.3</v>
      </c>
      <c r="H268">
        <v>6.7</v>
      </c>
      <c r="I268" t="s">
        <v>2389</v>
      </c>
      <c r="J268">
        <v>0.25</v>
      </c>
      <c r="K268" t="s">
        <v>490</v>
      </c>
      <c r="L268" t="s">
        <v>491</v>
      </c>
      <c r="M268">
        <v>-31</v>
      </c>
      <c r="N268">
        <v>-90.3</v>
      </c>
      <c r="O268">
        <v>26.215072000664044</v>
      </c>
      <c r="P268">
        <v>16.542041569006379</v>
      </c>
      <c r="Q268">
        <v>12.633390063375828</v>
      </c>
      <c r="R268">
        <v>-7.2832186807046577</v>
      </c>
      <c r="S268">
        <v>-1.6324493221667522</v>
      </c>
      <c r="T268">
        <v>25.130058393477562</v>
      </c>
    </row>
    <row r="269" spans="1:20">
      <c r="A269" t="s">
        <v>2398</v>
      </c>
      <c r="B269" t="s">
        <v>979</v>
      </c>
      <c r="C269" t="s">
        <v>980</v>
      </c>
      <c r="D269">
        <v>15.2</v>
      </c>
      <c r="E269">
        <v>16.600000000000001</v>
      </c>
      <c r="F269">
        <v>9.6</v>
      </c>
      <c r="G269">
        <v>-9.6999999999999993</v>
      </c>
      <c r="H269">
        <v>9.4</v>
      </c>
      <c r="I269" t="s">
        <v>1784</v>
      </c>
      <c r="J269">
        <v>9.1999999999999998E-2</v>
      </c>
      <c r="K269" t="s">
        <v>490</v>
      </c>
      <c r="L269" t="s">
        <v>493</v>
      </c>
      <c r="M269">
        <v>-75.8</v>
      </c>
      <c r="N269" t="s">
        <v>1491</v>
      </c>
      <c r="O269">
        <v>16.571360837299995</v>
      </c>
      <c r="P269">
        <v>43.397026612926076</v>
      </c>
      <c r="Q269">
        <v>324.4740064944325</v>
      </c>
      <c r="R269">
        <v>-9.2659898806507837</v>
      </c>
      <c r="S269">
        <v>6.6157109255449837</v>
      </c>
      <c r="T269">
        <v>12.040921911602203</v>
      </c>
    </row>
    <row r="270" spans="1:20">
      <c r="A270" t="s">
        <v>2401</v>
      </c>
      <c r="B270" t="s">
        <v>80</v>
      </c>
      <c r="C270" t="s">
        <v>984</v>
      </c>
      <c r="D270">
        <v>38.5</v>
      </c>
      <c r="E270">
        <v>16.8</v>
      </c>
      <c r="F270">
        <v>9.3000000000000007</v>
      </c>
      <c r="G270">
        <v>13.8</v>
      </c>
      <c r="H270">
        <v>2.5</v>
      </c>
      <c r="I270" t="s">
        <v>2402</v>
      </c>
      <c r="J270">
        <v>0.64</v>
      </c>
      <c r="K270" t="s">
        <v>490</v>
      </c>
      <c r="L270" t="s">
        <v>491</v>
      </c>
      <c r="M270">
        <v>-50.2</v>
      </c>
      <c r="N270">
        <v>-146.4</v>
      </c>
      <c r="O270">
        <v>16.82795293551774</v>
      </c>
      <c r="P270">
        <v>45.630510419543135</v>
      </c>
      <c r="Q270">
        <v>31.849441810624796</v>
      </c>
      <c r="R270">
        <v>-10.218208851691351</v>
      </c>
      <c r="S270">
        <v>-6.3477717127128264</v>
      </c>
      <c r="T270">
        <v>11.767497701146981</v>
      </c>
    </row>
    <row r="271" spans="1:20">
      <c r="A271" t="s">
        <v>1648</v>
      </c>
      <c r="B271" t="s">
        <v>553</v>
      </c>
      <c r="C271" t="s">
        <v>1005</v>
      </c>
      <c r="D271">
        <v>35.200000000000003</v>
      </c>
      <c r="E271">
        <v>21.5</v>
      </c>
      <c r="F271">
        <v>20.2</v>
      </c>
      <c r="G271">
        <v>-3.3</v>
      </c>
      <c r="H271">
        <v>6.6</v>
      </c>
      <c r="I271" t="s">
        <v>2212</v>
      </c>
      <c r="J271">
        <v>0.35</v>
      </c>
      <c r="K271" t="s">
        <v>490</v>
      </c>
      <c r="L271" t="s">
        <v>493</v>
      </c>
      <c r="M271">
        <v>-21.3</v>
      </c>
      <c r="N271" t="s">
        <v>1492</v>
      </c>
      <c r="O271">
        <v>21.505580671072334</v>
      </c>
      <c r="P271">
        <v>15.470534513631469</v>
      </c>
      <c r="Q271">
        <v>79.991252771822261</v>
      </c>
      <c r="R271">
        <v>-0.99698797964938723</v>
      </c>
      <c r="S271">
        <v>-5.6491564280589168</v>
      </c>
      <c r="T271">
        <v>20.726385276254877</v>
      </c>
    </row>
    <row r="272" spans="1:20">
      <c r="A272" t="s">
        <v>1649</v>
      </c>
      <c r="B272" t="s">
        <v>1015</v>
      </c>
      <c r="C272" t="s">
        <v>1016</v>
      </c>
      <c r="D272">
        <v>35</v>
      </c>
      <c r="E272">
        <v>19.2</v>
      </c>
      <c r="F272">
        <v>-15.3</v>
      </c>
      <c r="G272">
        <v>1</v>
      </c>
      <c r="H272">
        <v>11.6</v>
      </c>
      <c r="I272" t="s">
        <v>2433</v>
      </c>
      <c r="J272">
        <v>18</v>
      </c>
      <c r="K272" t="s">
        <v>490</v>
      </c>
      <c r="L272" t="s">
        <v>493</v>
      </c>
      <c r="M272">
        <v>-27.3</v>
      </c>
      <c r="N272" t="s">
        <v>1493</v>
      </c>
      <c r="O272">
        <v>19.226284092356487</v>
      </c>
      <c r="P272">
        <v>62.788714662655771</v>
      </c>
      <c r="Q272">
        <v>240.1273980907377</v>
      </c>
      <c r="R272">
        <v>8.5162740394131351</v>
      </c>
      <c r="S272">
        <v>14.826656580920607</v>
      </c>
      <c r="T272">
        <v>8.7916625911747488</v>
      </c>
    </row>
    <row r="273" spans="1:20">
      <c r="A273" t="s">
        <v>1650</v>
      </c>
      <c r="B273" t="s">
        <v>1024</v>
      </c>
      <c r="C273" t="s">
        <v>880</v>
      </c>
      <c r="D273">
        <v>43</v>
      </c>
      <c r="E273">
        <v>19.5</v>
      </c>
      <c r="F273">
        <v>9.4</v>
      </c>
      <c r="G273">
        <v>17</v>
      </c>
      <c r="H273">
        <v>-1.5</v>
      </c>
      <c r="I273" t="s">
        <v>2451</v>
      </c>
      <c r="J273">
        <v>3.9</v>
      </c>
      <c r="K273" t="s">
        <v>492</v>
      </c>
      <c r="L273" t="s">
        <v>491</v>
      </c>
      <c r="M273" t="s">
        <v>1494</v>
      </c>
      <c r="N273">
        <v>-174.4</v>
      </c>
      <c r="O273">
        <v>19.48358283273382</v>
      </c>
      <c r="P273">
        <v>55.465665589210268</v>
      </c>
      <c r="Q273">
        <v>85.534226740652358</v>
      </c>
      <c r="R273">
        <v>-1.2497345589573285</v>
      </c>
      <c r="S273">
        <v>-16.001586540996911</v>
      </c>
      <c r="T273">
        <v>11.04524294450486</v>
      </c>
    </row>
    <row r="274" spans="1:20">
      <c r="A274" t="s">
        <v>2461</v>
      </c>
      <c r="B274" t="s">
        <v>1029</v>
      </c>
      <c r="C274" t="s">
        <v>1030</v>
      </c>
      <c r="D274">
        <v>29.6</v>
      </c>
      <c r="E274">
        <v>16.3</v>
      </c>
      <c r="F274">
        <v>8.5</v>
      </c>
      <c r="G274">
        <v>-12.1</v>
      </c>
      <c r="H274">
        <v>-6.8</v>
      </c>
      <c r="I274" t="s">
        <v>2462</v>
      </c>
      <c r="J274">
        <v>1.5</v>
      </c>
      <c r="K274" t="s">
        <v>490</v>
      </c>
      <c r="L274" t="s">
        <v>493</v>
      </c>
      <c r="M274">
        <v>-44.3</v>
      </c>
      <c r="N274" t="s">
        <v>1495</v>
      </c>
      <c r="O274">
        <v>16.275748830699005</v>
      </c>
      <c r="P274">
        <v>78.870135990531139</v>
      </c>
      <c r="Q274">
        <v>38.099212036598288</v>
      </c>
      <c r="R274">
        <v>-12.56720257494959</v>
      </c>
      <c r="S274">
        <v>-9.8536664404372285</v>
      </c>
      <c r="T274">
        <v>3.1417633775925138</v>
      </c>
    </row>
    <row r="275" spans="1:20">
      <c r="A275" t="s">
        <v>2463</v>
      </c>
      <c r="B275" t="s">
        <v>1031</v>
      </c>
      <c r="C275" t="s">
        <v>1032</v>
      </c>
      <c r="D275">
        <v>35</v>
      </c>
      <c r="E275">
        <v>25.6</v>
      </c>
      <c r="F275">
        <v>10.5</v>
      </c>
      <c r="G275">
        <v>-23.2</v>
      </c>
      <c r="H275">
        <v>-2.9</v>
      </c>
      <c r="I275" t="s">
        <v>2464</v>
      </c>
      <c r="J275">
        <v>1.1000000000000001</v>
      </c>
      <c r="K275" t="s">
        <v>490</v>
      </c>
      <c r="L275" t="s">
        <v>493</v>
      </c>
      <c r="M275">
        <v>-12</v>
      </c>
      <c r="N275" t="s">
        <v>1496</v>
      </c>
      <c r="O275">
        <v>25.630060475933334</v>
      </c>
      <c r="P275">
        <v>51.603580095270146</v>
      </c>
      <c r="Q275">
        <v>288.42392274584478</v>
      </c>
      <c r="R275">
        <v>-6.348433134409996</v>
      </c>
      <c r="S275">
        <v>19.057523474404128</v>
      </c>
      <c r="T275">
        <v>15.918800072884292</v>
      </c>
    </row>
    <row r="276" spans="1:20">
      <c r="A276" t="s">
        <v>1651</v>
      </c>
      <c r="B276" t="s">
        <v>1044</v>
      </c>
      <c r="C276" t="s">
        <v>1045</v>
      </c>
      <c r="D276">
        <v>23</v>
      </c>
      <c r="E276">
        <v>20.100000000000001</v>
      </c>
      <c r="F276">
        <v>14.8</v>
      </c>
      <c r="G276">
        <v>-8.6999999999999993</v>
      </c>
      <c r="H276">
        <v>10.4</v>
      </c>
      <c r="I276" t="s">
        <v>2477</v>
      </c>
      <c r="J276">
        <v>1.3</v>
      </c>
      <c r="K276" t="s">
        <v>490</v>
      </c>
      <c r="L276" t="s">
        <v>493</v>
      </c>
      <c r="M276">
        <v>-64.5</v>
      </c>
      <c r="N276" t="s">
        <v>1497</v>
      </c>
      <c r="O276">
        <v>20.072119967756272</v>
      </c>
      <c r="P276">
        <v>34.317877873206193</v>
      </c>
      <c r="Q276">
        <v>20.507246995184516</v>
      </c>
      <c r="R276">
        <v>-10.599195688501924</v>
      </c>
      <c r="S276">
        <v>-3.964404989961186</v>
      </c>
      <c r="T276">
        <v>16.578013868748364</v>
      </c>
    </row>
    <row r="277" spans="1:20">
      <c r="A277" t="s">
        <v>1652</v>
      </c>
      <c r="B277" t="s">
        <v>84</v>
      </c>
      <c r="C277" t="s">
        <v>1048</v>
      </c>
      <c r="D277">
        <v>26</v>
      </c>
      <c r="E277">
        <v>18.2</v>
      </c>
      <c r="F277">
        <v>-1</v>
      </c>
      <c r="G277">
        <v>-5.4</v>
      </c>
      <c r="H277">
        <v>-17.3</v>
      </c>
      <c r="I277" t="s">
        <v>2483</v>
      </c>
      <c r="J277">
        <v>4.5999999999999996</v>
      </c>
      <c r="K277" t="s">
        <v>492</v>
      </c>
      <c r="L277" t="s">
        <v>493</v>
      </c>
      <c r="M277" t="s">
        <v>1431</v>
      </c>
      <c r="N277" t="s">
        <v>1498</v>
      </c>
      <c r="O277">
        <v>18.150757559947742</v>
      </c>
      <c r="P277">
        <v>51.546446118708829</v>
      </c>
      <c r="Q277">
        <v>357.26606071922072</v>
      </c>
      <c r="R277">
        <v>-14.197907209463493</v>
      </c>
      <c r="S277">
        <v>0.6779854103781372</v>
      </c>
      <c r="T277">
        <v>11.287593483766987</v>
      </c>
    </row>
    <row r="278" spans="1:20">
      <c r="A278" t="s">
        <v>1653</v>
      </c>
      <c r="B278" t="s">
        <v>772</v>
      </c>
      <c r="C278" t="s">
        <v>457</v>
      </c>
      <c r="D278">
        <v>30</v>
      </c>
      <c r="E278">
        <v>17.100000000000001</v>
      </c>
      <c r="F278">
        <v>6</v>
      </c>
      <c r="G278">
        <v>-10.6</v>
      </c>
      <c r="H278">
        <v>12</v>
      </c>
      <c r="I278" t="s">
        <v>1799</v>
      </c>
      <c r="J278">
        <v>0.23</v>
      </c>
      <c r="K278" t="s">
        <v>490</v>
      </c>
      <c r="L278" t="s">
        <v>493</v>
      </c>
      <c r="M278">
        <v>-35.1</v>
      </c>
      <c r="N278" t="s">
        <v>1482</v>
      </c>
      <c r="O278">
        <v>17.098537949193201</v>
      </c>
      <c r="P278">
        <v>63.700029120244452</v>
      </c>
      <c r="Q278">
        <v>127.55358867207732</v>
      </c>
      <c r="R278">
        <v>9.3428372885568027</v>
      </c>
      <c r="S278">
        <v>-12.152271791115846</v>
      </c>
      <c r="T278">
        <v>7.5758617803126951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I I 5 3 U / p I U c W m A A A A + Q A A A B I A H A B D b 2 5 m a W c v U G F j a 2 F n Z S 5 4 b W w g o h g A K K A U A A A A A A A A A A A A A A A A A A A A A A A A A A A A h Y / N C o J A G E V f R W b v / E l R 8 j k S b h O C I N o O O u m Q j u G M j e / W o k f q F R L K a t f y H s 7 i 3 M f t D u n Y N s F V 9 V Z 3 J k E M U x Q o U 3 S l N l W C B n c K V y g V s J P F W V Y q m G R j 4 9 G W C a q d u 8 S E e O + x j 3 D X V 4 R T y s g x 3 + 6 L W r U S f W T 9 X w 6 1 s U 6 a Q i E B h 1 e M 4 H j J 8 I K t O W Y R Z U B m D r k 2 X 4 d P y Z g C + Y G Q D Y 0 b e i W U C b M N k H k C e d 8 Q T 1 B L A w Q U A A I A C A A g j n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I 5 3 U 0 h 2 1 k + S A Q A A U g Y A A B M A H A B G b 3 J t d W x h c y 9 T Z W N 0 a W 9 u M S 5 t I K I Y A C i g F A A A A A A A A A A A A A A A A A A A A A A A A A A A A H X U X U v D M B Q G 4 P v B / k O o N x u 0 x X z U r 9 G r T U E R U b Y 7 6 0 X X n m 2 B L J E m H Y r 4 3 2 0 t o q J v b 9 K + p 5 z 2 S d J 6 q o J 2 l i 2 H k c / G o / H I 7 8 q G a n Y U W X d I x L H g i W t D s n W u j l j O D I X x i H X H 0 r V N R V 0 y 9 4 d 0 4 a p 2 T z Z M r r S h d O 5 s 6 C 7 8 J F p c F M 7 U l 8 V G N 7 Q u j f H F s g x k j A 7 E F m U o i 5 v 7 2 2 T t j K 4 p a e j Z N c F / R p v W m M R o H x I 6 9 J 2 K P + + S V v 4 Q T e P H B R m 9 7 9 o 1 e R R H M Z s 7 0 + 6 t z z M e s 0 t b u V r b b c 5 F J m L 2 0 L p A y / B q K P 8 + T e + c p a d p P J i O o v m u t N t O v 3 p 9 p p 6 7 K t f d T a u m t H 7 j m v 3 Q v i / 6 y T A B 8 d t b N K S 8 e 3 z o K i z Q S 3 i P 2 V c u Q C 5 B r k C e g f w E 5 K c g P w P 5 O c j 5 M S o g M U d k j s w c o T l S c 8 T m y M 0 R n C O 5 Q H I B 1 x r J R S + / t u F E p f 3 u + V l B d I H o A t E F o g t E F 4 g u E V 0 i u o T 7 H C 2 6 R H K J 5 B L J J Z J L J J d I r p B c I b l C c g U / c S R X S K 6 Q X C G 5 Q n K F 5 B m S Z 7 / l 7 9 P x S N t / / 5 i z D 1 B L A Q I t A B Q A A g A I A C C O d 1 P 6 S F H F p g A A A P k A A A A S A A A A A A A A A A A A A A A A A A A A A A B D b 2 5 m a W c v U G F j a 2 F n Z S 5 4 b W x Q S w E C L Q A U A A I A C A A g j n d T D 8 r p q 6 Q A A A D p A A A A E w A A A A A A A A A A A A A A A A D y A A A A W 0 N v b n R l b n R f V H l w Z X N d L n h t b F B L A Q I t A B Q A A g A I A C C O d 1 N I d t Z P k g E A A F I G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m A A A A A A A A +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v d i 0 y M D I x L W 9 1 d C 1 n b 2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2 X z I w M j F f b 3 V 0 X 2 d v b 2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z V D I y O j Q 5 O j A x L j A 0 O T I 2 N z h a I i A v P j x F b n R y e S B U e X B l P S J G a W x s Q 2 9 s d W 1 u V H l w Z X M i I F Z h b H V l P S J z Q m d Z R 0 J n W U d C Z 1 l H Q m d Z R 0 J n W U d C Z 1 l H Q m d Z R 0 J n T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2 L T I w M j E t b 3 V 0 L W d v b 2 Q v Q 2 h h b m d l Z C B U e X B l L n t D b 2 x 1 b W 4 x L D B 9 J n F 1 b 3 Q 7 L C Z x d W 9 0 O 1 N l Y 3 R p b 2 4 x L 2 5 v d i 0 y M D I x L W 9 1 d C 1 n b 2 9 k L 0 N o Y W 5 n Z W Q g V H l w Z S 5 7 Q 2 9 s d W 1 u M i w x f S Z x d W 9 0 O y w m c X V v d D t T Z W N 0 a W 9 u M S 9 u b 3 Y t M j A y M S 1 v d X Q t Z 2 9 v Z C 9 D a G F u Z 2 V k I F R 5 c G U u e 0 N v b H V t b j M s M n 0 m c X V v d D s s J n F 1 b 3 Q 7 U 2 V j d G l v b j E v b m 9 2 L T I w M j E t b 3 V 0 L W d v b 2 Q v Q 2 h h b m d l Z C B U e X B l L n t D b 2 x 1 b W 4 0 L D N 9 J n F 1 b 3 Q 7 L C Z x d W 9 0 O 1 N l Y 3 R p b 2 4 x L 2 5 v d i 0 y M D I x L W 9 1 d C 1 n b 2 9 k L 0 N o Y W 5 n Z W Q g V H l w Z S 5 7 Q 2 9 s d W 1 u N S w 0 f S Z x d W 9 0 O y w m c X V v d D t T Z W N 0 a W 9 u M S 9 u b 3 Y t M j A y M S 1 v d X Q t Z 2 9 v Z C 9 D a G F u Z 2 V k I F R 5 c G U u e 0 N v b H V t b j Y s N X 0 m c X V v d D s s J n F 1 b 3 Q 7 U 2 V j d G l v b j E v b m 9 2 L T I w M j E t b 3 V 0 L W d v b 2 Q v Q 2 h h b m d l Z C B U e X B l L n t D b 2 x 1 b W 4 3 L D Z 9 J n F 1 b 3 Q 7 L C Z x d W 9 0 O 1 N l Y 3 R p b 2 4 x L 2 5 v d i 0 y M D I x L W 9 1 d C 1 n b 2 9 k L 0 N o Y W 5 n Z W Q g V H l w Z S 5 7 Q 2 9 s d W 1 u O C w 3 f S Z x d W 9 0 O y w m c X V v d D t T Z W N 0 a W 9 u M S 9 u b 3 Y t M j A y M S 1 v d X Q t Z 2 9 v Z C 9 D a G F u Z 2 V k I F R 5 c G U u e 0 N v b H V t b j k s O H 0 m c X V v d D s s J n F 1 b 3 Q 7 U 2 V j d G l v b j E v b m 9 2 L T I w M j E t b 3 V 0 L W d v b 2 Q v Q 2 h h b m d l Z C B U e X B l L n t D b 2 x 1 b W 4 x M C w 5 f S Z x d W 9 0 O y w m c X V v d D t T Z W N 0 a W 9 u M S 9 u b 3 Y t M j A y M S 1 v d X Q t Z 2 9 v Z C 9 D a G F u Z 2 V k I F R 5 c G U u e 0 N v b H V t b j E x L D E w f S Z x d W 9 0 O y w m c X V v d D t T Z W N 0 a W 9 u M S 9 u b 3 Y t M j A y M S 1 v d X Q t Z 2 9 v Z C 9 D a G F u Z 2 V k I F R 5 c G U u e 0 N v b H V t b j E y L D E x f S Z x d W 9 0 O y w m c X V v d D t T Z W N 0 a W 9 u M S 9 u b 3 Y t M j A y M S 1 v d X Q t Z 2 9 v Z C 9 D a G F u Z 2 V k I F R 5 c G U u e 0 N v b H V t b j E z L D E y f S Z x d W 9 0 O y w m c X V v d D t T Z W N 0 a W 9 u M S 9 u b 3 Y t M j A y M S 1 v d X Q t Z 2 9 v Z C 9 D a G F u Z 2 V k I F R 5 c G U u e 0 N v b H V t b j E 0 L D E z f S Z x d W 9 0 O y w m c X V v d D t T Z W N 0 a W 9 u M S 9 u b 3 Y t M j A y M S 1 v d X Q t Z 2 9 v Z C 9 D a G F u Z 2 V k I F R 5 c G U u e 0 N v b H V t b j E 1 L D E 0 f S Z x d W 9 0 O y w m c X V v d D t T Z W N 0 a W 9 u M S 9 u b 3 Y t M j A y M S 1 v d X Q t Z 2 9 v Z C 9 D a G F u Z 2 V k I F R 5 c G U u e 0 N v b H V t b j E 2 L D E 1 f S Z x d W 9 0 O y w m c X V v d D t T Z W N 0 a W 9 u M S 9 u b 3 Y t M j A y M S 1 v d X Q t Z 2 9 v Z C 9 D a G F u Z 2 V k I F R 5 c G U u e 0 N v b H V t b j E 3 L D E 2 f S Z x d W 9 0 O y w m c X V v d D t T Z W N 0 a W 9 u M S 9 u b 3 Y t M j A y M S 1 v d X Q t Z 2 9 v Z C 9 D a G F u Z 2 V k I F R 5 c G U u e 0 N v b H V t b j E 4 L D E 3 f S Z x d W 9 0 O y w m c X V v d D t T Z W N 0 a W 9 u M S 9 u b 3 Y t M j A y M S 1 v d X Q t Z 2 9 v Z C 9 D a G F u Z 2 V k I F R 5 c G U u e 0 N v b H V t b j E 5 L D E 4 f S Z x d W 9 0 O y w m c X V v d D t T Z W N 0 a W 9 u M S 9 u b 3 Y t M j A y M S 1 v d X Q t Z 2 9 v Z C 9 D a G F u Z 2 V k I F R 5 c G U u e 0 N v b H V t b j I w L D E 5 f S Z x d W 9 0 O y w m c X V v d D t T Z W N 0 a W 9 u M S 9 u b 3 Y t M j A y M S 1 v d X Q t Z 2 9 v Z C 9 D a G F u Z 2 V k I F R 5 c G U u e 0 N v b H V t b j I x L D I w f S Z x d W 9 0 O y w m c X V v d D t T Z W N 0 a W 9 u M S 9 u b 3 Y t M j A y M S 1 v d X Q t Z 2 9 v Z C 9 D a G F u Z 2 V k I F R 5 c G U u e 0 N v b H V t b j I y L D I x f S Z x d W 9 0 O y w m c X V v d D t T Z W N 0 a W 9 u M S 9 u b 3 Y t M j A y M S 1 v d X Q t Z 2 9 v Z C 9 D a G F u Z 2 V k I F R 5 c G U u e 0 N v b H V t b j I z L D I y f S Z x d W 9 0 O y w m c X V v d D t T Z W N 0 a W 9 u M S 9 u b 3 Y t M j A y M S 1 v d X Q t Z 2 9 v Z C 9 D a G F u Z 2 V k I F R 5 c G U u e 0 N v b H V t b j I 0 L D I z f S Z x d W 9 0 O y w m c X V v d D t T Z W N 0 a W 9 u M S 9 u b 3 Y t M j A y M S 1 v d X Q t Z 2 9 v Z C 9 D a G F u Z 2 V k I F R 5 c G U u e 0 N v b H V t b j I 1 L D I 0 f S Z x d W 9 0 O y w m c X V v d D t T Z W N 0 a W 9 u M S 9 u b 3 Y t M j A y M S 1 v d X Q t Z 2 9 v Z C 9 D a G F u Z 2 V k I F R 5 c G U u e 0 N v b H V t b j I 2 L D I 1 f S Z x d W 9 0 O y w m c X V v d D t T Z W N 0 a W 9 u M S 9 u b 3 Y t M j A y M S 1 v d X Q t Z 2 9 v Z C 9 D a G F u Z 2 V k I F R 5 c G U u e 0 N v b H V t b j I 3 L D I 2 f S Z x d W 9 0 O y w m c X V v d D t T Z W N 0 a W 9 u M S 9 u b 3 Y t M j A y M S 1 v d X Q t Z 2 9 v Z C 9 D a G F u Z 2 V k I F R 5 c G U u e 0 N v b H V t b j I 4 L D I 3 f S Z x d W 9 0 O y w m c X V v d D t T Z W N 0 a W 9 u M S 9 u b 3 Y t M j A y M S 1 v d X Q t Z 2 9 v Z C 9 D a G F u Z 2 V k I F R 5 c G U u e 0 N v b H V t b j I 5 L D I 4 f S Z x d W 9 0 O y w m c X V v d D t T Z W N 0 a W 9 u M S 9 u b 3 Y t M j A y M S 1 v d X Q t Z 2 9 v Z C 9 D a G F u Z 2 V k I F R 5 c G U u e 0 N v b H V t b j M w L D I 5 f S Z x d W 9 0 O y w m c X V v d D t T Z W N 0 a W 9 u M S 9 u b 3 Y t M j A y M S 1 v d X Q t Z 2 9 v Z C 9 D a G F u Z 2 V k I F R 5 c G U u e 0 N v b H V t b j M x L D M w f S Z x d W 9 0 O y w m c X V v d D t T Z W N 0 a W 9 u M S 9 u b 3 Y t M j A y M S 1 v d X Q t Z 2 9 v Z C 9 D a G F u Z 2 V k I F R 5 c G U u e 0 N v b H V t b j M y L D M x f S Z x d W 9 0 O y w m c X V v d D t T Z W N 0 a W 9 u M S 9 u b 3 Y t M j A y M S 1 v d X Q t Z 2 9 v Z C 9 D a G F u Z 2 V k I F R 5 c G U u e 0 N v b H V t b j M z L D M y f S Z x d W 9 0 O y w m c X V v d D t T Z W N 0 a W 9 u M S 9 u b 3 Y t M j A y M S 1 v d X Q t Z 2 9 v Z C 9 D a G F u Z 2 V k I F R 5 c G U u e 0 N v b H V t b j M 0 L D M z f S Z x d W 9 0 O y w m c X V v d D t T Z W N 0 a W 9 u M S 9 u b 3 Y t M j A y M S 1 v d X Q t Z 2 9 v Z C 9 D a G F u Z 2 V k I F R 5 c G U u e 0 N v b H V t b j M 1 L D M 0 f S Z x d W 9 0 O y w m c X V v d D t T Z W N 0 a W 9 u M S 9 u b 3 Y t M j A y M S 1 v d X Q t Z 2 9 v Z C 9 D a G F u Z 2 V k I F R 5 c G U u e 0 N v b H V t b j M 2 L D M 1 f S Z x d W 9 0 O y w m c X V v d D t T Z W N 0 a W 9 u M S 9 u b 3 Y t M j A y M S 1 v d X Q t Z 2 9 v Z C 9 D a G F u Z 2 V k I F R 5 c G U u e 0 N v b H V t b j M 3 L D M 2 f S Z x d W 9 0 O y w m c X V v d D t T Z W N 0 a W 9 u M S 9 u b 3 Y t M j A y M S 1 v d X Q t Z 2 9 v Z C 9 D a G F u Z 2 V k I F R 5 c G U u e 0 N v b H V t b j M 4 L D M 3 f S Z x d W 9 0 O y w m c X V v d D t T Z W N 0 a W 9 u M S 9 u b 3 Y t M j A y M S 1 v d X Q t Z 2 9 v Z C 9 D a G F u Z 2 V k I F R 5 c G U u e 0 N v b H V t b j M 5 L D M 4 f S Z x d W 9 0 O y w m c X V v d D t T Z W N 0 a W 9 u M S 9 u b 3 Y t M j A y M S 1 v d X Q t Z 2 9 v Z C 9 D a G F u Z 2 V k I F R 5 c G U u e 0 N v b H V t b j Q w L D M 5 f S Z x d W 9 0 O y w m c X V v d D t T Z W N 0 a W 9 u M S 9 u b 3 Y t M j A y M S 1 v d X Q t Z 2 9 v Z C 9 D a G F u Z 2 V k I F R 5 c G U u e 0 N v b H V t b j Q x L D Q w f S Z x d W 9 0 O y w m c X V v d D t T Z W N 0 a W 9 u M S 9 u b 3 Y t M j A y M S 1 v d X Q t Z 2 9 v Z C 9 D a G F u Z 2 V k I F R 5 c G U u e 0 N v b H V t b j Q y L D Q x f S Z x d W 9 0 O y w m c X V v d D t T Z W N 0 a W 9 u M S 9 u b 3 Y t M j A y M S 1 v d X Q t Z 2 9 v Z C 9 D a G F u Z 2 V k I F R 5 c G U u e 0 N v b H V t b j Q z L D Q y f S Z x d W 9 0 O y w m c X V v d D t T Z W N 0 a W 9 u M S 9 u b 3 Y t M j A y M S 1 v d X Q t Z 2 9 v Z C 9 D a G F u Z 2 V k I F R 5 c G U u e 0 N v b H V t b j Q 0 L D Q z f S Z x d W 9 0 O y w m c X V v d D t T Z W N 0 a W 9 u M S 9 u b 3 Y t M j A y M S 1 v d X Q t Z 2 9 v Z C 9 D a G F u Z 2 V k I F R 5 c G U u e 0 N v b H V t b j Q 1 L D Q 0 f S Z x d W 9 0 O y w m c X V v d D t T Z W N 0 a W 9 u M S 9 u b 3 Y t M j A y M S 1 v d X Q t Z 2 9 v Z C 9 D a G F u Z 2 V k I F R 5 c G U u e 0 N v b H V t b j Q 2 L D Q 1 f S Z x d W 9 0 O y w m c X V v d D t T Z W N 0 a W 9 u M S 9 u b 3 Y t M j A y M S 1 v d X Q t Z 2 9 v Z C 9 D a G F u Z 2 V k I F R 5 c G U u e 0 N v b H V t b j Q 3 L D Q 2 f S Z x d W 9 0 O y w m c X V v d D t T Z W N 0 a W 9 u M S 9 u b 3 Y t M j A y M S 1 v d X Q t Z 2 9 v Z C 9 D a G F u Z 2 V k I F R 5 c G U u e 0 N v b H V t b j Q 4 L D Q 3 f S Z x d W 9 0 O y w m c X V v d D t T Z W N 0 a W 9 u M S 9 u b 3 Y t M j A y M S 1 v d X Q t Z 2 9 v Z C 9 D a G F u Z 2 V k I F R 5 c G U u e 0 N v b H V t b j Q 5 L D Q 4 f S Z x d W 9 0 O y w m c X V v d D t T Z W N 0 a W 9 u M S 9 u b 3 Y t M j A y M S 1 v d X Q t Z 2 9 v Z C 9 D a G F u Z 2 V k I F R 5 c G U u e 0 N v b H V t b j U w L D Q 5 f S Z x d W 9 0 O y w m c X V v d D t T Z W N 0 a W 9 u M S 9 u b 3 Y t M j A y M S 1 v d X Q t Z 2 9 v Z C 9 D a G F u Z 2 V k I F R 5 c G U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b m 9 2 L T I w M j E t b 3 V 0 L W d v b 2 Q v Q 2 h h b m d l Z C B U e X B l L n t D b 2 x 1 b W 4 x L D B 9 J n F 1 b 3 Q 7 L C Z x d W 9 0 O 1 N l Y 3 R p b 2 4 x L 2 5 v d i 0 y M D I x L W 9 1 d C 1 n b 2 9 k L 0 N o Y W 5 n Z W Q g V H l w Z S 5 7 Q 2 9 s d W 1 u M i w x f S Z x d W 9 0 O y w m c X V v d D t T Z W N 0 a W 9 u M S 9 u b 3 Y t M j A y M S 1 v d X Q t Z 2 9 v Z C 9 D a G F u Z 2 V k I F R 5 c G U u e 0 N v b H V t b j M s M n 0 m c X V v d D s s J n F 1 b 3 Q 7 U 2 V j d G l v b j E v b m 9 2 L T I w M j E t b 3 V 0 L W d v b 2 Q v Q 2 h h b m d l Z C B U e X B l L n t D b 2 x 1 b W 4 0 L D N 9 J n F 1 b 3 Q 7 L C Z x d W 9 0 O 1 N l Y 3 R p b 2 4 x L 2 5 v d i 0 y M D I x L W 9 1 d C 1 n b 2 9 k L 0 N o Y W 5 n Z W Q g V H l w Z S 5 7 Q 2 9 s d W 1 u N S w 0 f S Z x d W 9 0 O y w m c X V v d D t T Z W N 0 a W 9 u M S 9 u b 3 Y t M j A y M S 1 v d X Q t Z 2 9 v Z C 9 D a G F u Z 2 V k I F R 5 c G U u e 0 N v b H V t b j Y s N X 0 m c X V v d D s s J n F 1 b 3 Q 7 U 2 V j d G l v b j E v b m 9 2 L T I w M j E t b 3 V 0 L W d v b 2 Q v Q 2 h h b m d l Z C B U e X B l L n t D b 2 x 1 b W 4 3 L D Z 9 J n F 1 b 3 Q 7 L C Z x d W 9 0 O 1 N l Y 3 R p b 2 4 x L 2 5 v d i 0 y M D I x L W 9 1 d C 1 n b 2 9 k L 0 N o Y W 5 n Z W Q g V H l w Z S 5 7 Q 2 9 s d W 1 u O C w 3 f S Z x d W 9 0 O y w m c X V v d D t T Z W N 0 a W 9 u M S 9 u b 3 Y t M j A y M S 1 v d X Q t Z 2 9 v Z C 9 D a G F u Z 2 V k I F R 5 c G U u e 0 N v b H V t b j k s O H 0 m c X V v d D s s J n F 1 b 3 Q 7 U 2 V j d G l v b j E v b m 9 2 L T I w M j E t b 3 V 0 L W d v b 2 Q v Q 2 h h b m d l Z C B U e X B l L n t D b 2 x 1 b W 4 x M C w 5 f S Z x d W 9 0 O y w m c X V v d D t T Z W N 0 a W 9 u M S 9 u b 3 Y t M j A y M S 1 v d X Q t Z 2 9 v Z C 9 D a G F u Z 2 V k I F R 5 c G U u e 0 N v b H V t b j E x L D E w f S Z x d W 9 0 O y w m c X V v d D t T Z W N 0 a W 9 u M S 9 u b 3 Y t M j A y M S 1 v d X Q t Z 2 9 v Z C 9 D a G F u Z 2 V k I F R 5 c G U u e 0 N v b H V t b j E y L D E x f S Z x d W 9 0 O y w m c X V v d D t T Z W N 0 a W 9 u M S 9 u b 3 Y t M j A y M S 1 v d X Q t Z 2 9 v Z C 9 D a G F u Z 2 V k I F R 5 c G U u e 0 N v b H V t b j E z L D E y f S Z x d W 9 0 O y w m c X V v d D t T Z W N 0 a W 9 u M S 9 u b 3 Y t M j A y M S 1 v d X Q t Z 2 9 v Z C 9 D a G F u Z 2 V k I F R 5 c G U u e 0 N v b H V t b j E 0 L D E z f S Z x d W 9 0 O y w m c X V v d D t T Z W N 0 a W 9 u M S 9 u b 3 Y t M j A y M S 1 v d X Q t Z 2 9 v Z C 9 D a G F u Z 2 V k I F R 5 c G U u e 0 N v b H V t b j E 1 L D E 0 f S Z x d W 9 0 O y w m c X V v d D t T Z W N 0 a W 9 u M S 9 u b 3 Y t M j A y M S 1 v d X Q t Z 2 9 v Z C 9 D a G F u Z 2 V k I F R 5 c G U u e 0 N v b H V t b j E 2 L D E 1 f S Z x d W 9 0 O y w m c X V v d D t T Z W N 0 a W 9 u M S 9 u b 3 Y t M j A y M S 1 v d X Q t Z 2 9 v Z C 9 D a G F u Z 2 V k I F R 5 c G U u e 0 N v b H V t b j E 3 L D E 2 f S Z x d W 9 0 O y w m c X V v d D t T Z W N 0 a W 9 u M S 9 u b 3 Y t M j A y M S 1 v d X Q t Z 2 9 v Z C 9 D a G F u Z 2 V k I F R 5 c G U u e 0 N v b H V t b j E 4 L D E 3 f S Z x d W 9 0 O y w m c X V v d D t T Z W N 0 a W 9 u M S 9 u b 3 Y t M j A y M S 1 v d X Q t Z 2 9 v Z C 9 D a G F u Z 2 V k I F R 5 c G U u e 0 N v b H V t b j E 5 L D E 4 f S Z x d W 9 0 O y w m c X V v d D t T Z W N 0 a W 9 u M S 9 u b 3 Y t M j A y M S 1 v d X Q t Z 2 9 v Z C 9 D a G F u Z 2 V k I F R 5 c G U u e 0 N v b H V t b j I w L D E 5 f S Z x d W 9 0 O y w m c X V v d D t T Z W N 0 a W 9 u M S 9 u b 3 Y t M j A y M S 1 v d X Q t Z 2 9 v Z C 9 D a G F u Z 2 V k I F R 5 c G U u e 0 N v b H V t b j I x L D I w f S Z x d W 9 0 O y w m c X V v d D t T Z W N 0 a W 9 u M S 9 u b 3 Y t M j A y M S 1 v d X Q t Z 2 9 v Z C 9 D a G F u Z 2 V k I F R 5 c G U u e 0 N v b H V t b j I y L D I x f S Z x d W 9 0 O y w m c X V v d D t T Z W N 0 a W 9 u M S 9 u b 3 Y t M j A y M S 1 v d X Q t Z 2 9 v Z C 9 D a G F u Z 2 V k I F R 5 c G U u e 0 N v b H V t b j I z L D I y f S Z x d W 9 0 O y w m c X V v d D t T Z W N 0 a W 9 u M S 9 u b 3 Y t M j A y M S 1 v d X Q t Z 2 9 v Z C 9 D a G F u Z 2 V k I F R 5 c G U u e 0 N v b H V t b j I 0 L D I z f S Z x d W 9 0 O y w m c X V v d D t T Z W N 0 a W 9 u M S 9 u b 3 Y t M j A y M S 1 v d X Q t Z 2 9 v Z C 9 D a G F u Z 2 V k I F R 5 c G U u e 0 N v b H V t b j I 1 L D I 0 f S Z x d W 9 0 O y w m c X V v d D t T Z W N 0 a W 9 u M S 9 u b 3 Y t M j A y M S 1 v d X Q t Z 2 9 v Z C 9 D a G F u Z 2 V k I F R 5 c G U u e 0 N v b H V t b j I 2 L D I 1 f S Z x d W 9 0 O y w m c X V v d D t T Z W N 0 a W 9 u M S 9 u b 3 Y t M j A y M S 1 v d X Q t Z 2 9 v Z C 9 D a G F u Z 2 V k I F R 5 c G U u e 0 N v b H V t b j I 3 L D I 2 f S Z x d W 9 0 O y w m c X V v d D t T Z W N 0 a W 9 u M S 9 u b 3 Y t M j A y M S 1 v d X Q t Z 2 9 v Z C 9 D a G F u Z 2 V k I F R 5 c G U u e 0 N v b H V t b j I 4 L D I 3 f S Z x d W 9 0 O y w m c X V v d D t T Z W N 0 a W 9 u M S 9 u b 3 Y t M j A y M S 1 v d X Q t Z 2 9 v Z C 9 D a G F u Z 2 V k I F R 5 c G U u e 0 N v b H V t b j I 5 L D I 4 f S Z x d W 9 0 O y w m c X V v d D t T Z W N 0 a W 9 u M S 9 u b 3 Y t M j A y M S 1 v d X Q t Z 2 9 v Z C 9 D a G F u Z 2 V k I F R 5 c G U u e 0 N v b H V t b j M w L D I 5 f S Z x d W 9 0 O y w m c X V v d D t T Z W N 0 a W 9 u M S 9 u b 3 Y t M j A y M S 1 v d X Q t Z 2 9 v Z C 9 D a G F u Z 2 V k I F R 5 c G U u e 0 N v b H V t b j M x L D M w f S Z x d W 9 0 O y w m c X V v d D t T Z W N 0 a W 9 u M S 9 u b 3 Y t M j A y M S 1 v d X Q t Z 2 9 v Z C 9 D a G F u Z 2 V k I F R 5 c G U u e 0 N v b H V t b j M y L D M x f S Z x d W 9 0 O y w m c X V v d D t T Z W N 0 a W 9 u M S 9 u b 3 Y t M j A y M S 1 v d X Q t Z 2 9 v Z C 9 D a G F u Z 2 V k I F R 5 c G U u e 0 N v b H V t b j M z L D M y f S Z x d W 9 0 O y w m c X V v d D t T Z W N 0 a W 9 u M S 9 u b 3 Y t M j A y M S 1 v d X Q t Z 2 9 v Z C 9 D a G F u Z 2 V k I F R 5 c G U u e 0 N v b H V t b j M 0 L D M z f S Z x d W 9 0 O y w m c X V v d D t T Z W N 0 a W 9 u M S 9 u b 3 Y t M j A y M S 1 v d X Q t Z 2 9 v Z C 9 D a G F u Z 2 V k I F R 5 c G U u e 0 N v b H V t b j M 1 L D M 0 f S Z x d W 9 0 O y w m c X V v d D t T Z W N 0 a W 9 u M S 9 u b 3 Y t M j A y M S 1 v d X Q t Z 2 9 v Z C 9 D a G F u Z 2 V k I F R 5 c G U u e 0 N v b H V t b j M 2 L D M 1 f S Z x d W 9 0 O y w m c X V v d D t T Z W N 0 a W 9 u M S 9 u b 3 Y t M j A y M S 1 v d X Q t Z 2 9 v Z C 9 D a G F u Z 2 V k I F R 5 c G U u e 0 N v b H V t b j M 3 L D M 2 f S Z x d W 9 0 O y w m c X V v d D t T Z W N 0 a W 9 u M S 9 u b 3 Y t M j A y M S 1 v d X Q t Z 2 9 v Z C 9 D a G F u Z 2 V k I F R 5 c G U u e 0 N v b H V t b j M 4 L D M 3 f S Z x d W 9 0 O y w m c X V v d D t T Z W N 0 a W 9 u M S 9 u b 3 Y t M j A y M S 1 v d X Q t Z 2 9 v Z C 9 D a G F u Z 2 V k I F R 5 c G U u e 0 N v b H V t b j M 5 L D M 4 f S Z x d W 9 0 O y w m c X V v d D t T Z W N 0 a W 9 u M S 9 u b 3 Y t M j A y M S 1 v d X Q t Z 2 9 v Z C 9 D a G F u Z 2 V k I F R 5 c G U u e 0 N v b H V t b j Q w L D M 5 f S Z x d W 9 0 O y w m c X V v d D t T Z W N 0 a W 9 u M S 9 u b 3 Y t M j A y M S 1 v d X Q t Z 2 9 v Z C 9 D a G F u Z 2 V k I F R 5 c G U u e 0 N v b H V t b j Q x L D Q w f S Z x d W 9 0 O y w m c X V v d D t T Z W N 0 a W 9 u M S 9 u b 3 Y t M j A y M S 1 v d X Q t Z 2 9 v Z C 9 D a G F u Z 2 V k I F R 5 c G U u e 0 N v b H V t b j Q y L D Q x f S Z x d W 9 0 O y w m c X V v d D t T Z W N 0 a W 9 u M S 9 u b 3 Y t M j A y M S 1 v d X Q t Z 2 9 v Z C 9 D a G F u Z 2 V k I F R 5 c G U u e 0 N v b H V t b j Q z L D Q y f S Z x d W 9 0 O y w m c X V v d D t T Z W N 0 a W 9 u M S 9 u b 3 Y t M j A y M S 1 v d X Q t Z 2 9 v Z C 9 D a G F u Z 2 V k I F R 5 c G U u e 0 N v b H V t b j Q 0 L D Q z f S Z x d W 9 0 O y w m c X V v d D t T Z W N 0 a W 9 u M S 9 u b 3 Y t M j A y M S 1 v d X Q t Z 2 9 v Z C 9 D a G F u Z 2 V k I F R 5 c G U u e 0 N v b H V t b j Q 1 L D Q 0 f S Z x d W 9 0 O y w m c X V v d D t T Z W N 0 a W 9 u M S 9 u b 3 Y t M j A y M S 1 v d X Q t Z 2 9 v Z C 9 D a G F u Z 2 V k I F R 5 c G U u e 0 N v b H V t b j Q 2 L D Q 1 f S Z x d W 9 0 O y w m c X V v d D t T Z W N 0 a W 9 u M S 9 u b 3 Y t M j A y M S 1 v d X Q t Z 2 9 v Z C 9 D a G F u Z 2 V k I F R 5 c G U u e 0 N v b H V t b j Q 3 L D Q 2 f S Z x d W 9 0 O y w m c X V v d D t T Z W N 0 a W 9 u M S 9 u b 3 Y t M j A y M S 1 v d X Q t Z 2 9 v Z C 9 D a G F u Z 2 V k I F R 5 c G U u e 0 N v b H V t b j Q 4 L D Q 3 f S Z x d W 9 0 O y w m c X V v d D t T Z W N 0 a W 9 u M S 9 u b 3 Y t M j A y M S 1 v d X Q t Z 2 9 v Z C 9 D a G F u Z 2 V k I F R 5 c G U u e 0 N v b H V t b j Q 5 L D Q 4 f S Z x d W 9 0 O y w m c X V v d D t T Z W N 0 a W 9 u M S 9 u b 3 Y t M j A y M S 1 v d X Q t Z 2 9 v Z C 9 D a G F u Z 2 V k I F R 5 c G U u e 0 N v b H V t b j U w L D Q 5 f S Z x d W 9 0 O y w m c X V v d D t T Z W N 0 a W 9 u M S 9 u b 3 Y t M j A y M S 1 v d X Q t Z 2 9 v Z C 9 D a G F u Z 2 V k I F R 5 c G U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2 L T I w M j E t b 3 V 0 L W d v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2 L T I w M j E t b 3 V 0 L W d v b 2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P M 8 f D y H g E O l 5 0 v J O y r 6 G w A A A A A C A A A A A A A D Z g A A w A A A A B A A A A B / 9 q b Q m E + O x + Y B A m r g l + O F A A A A A A S A A A C g A A A A E A A A A G T b 0 X z w 8 / N w l A W n G w Q o g r x Q A A A A B H n v g U L P k K y v j c c j e z B J y 6 G n q S 9 7 I N e o 0 y C E W f L o A j 4 p V + 1 k K 3 c 8 f / J B f S j n 8 Y 6 r / U 1 N C J 3 V 8 i m J U L D f z 0 / F o l + R J f s u F S m S M l B A y g k l g l 0 U A A A A M o Z w e U F z E O l q V R 0 X w j P S b d 9 K M 5 8 = < / D a t a M a s h u p > 
</file>

<file path=customXml/itemProps1.xml><?xml version="1.0" encoding="utf-8"?>
<ds:datastoreItem xmlns:ds="http://schemas.openxmlformats.org/officeDocument/2006/customXml" ds:itemID="{BE6BAC38-78FF-401D-A72C-7846D90BB3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JPL-webpage-Jul11-2022</vt:lpstr>
      <vt:lpstr>Useable events</vt:lpstr>
      <vt:lpstr>orbits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Peter G. Brown</cp:lastModifiedBy>
  <dcterms:created xsi:type="dcterms:W3CDTF">2015-04-17T14:47:23Z</dcterms:created>
  <dcterms:modified xsi:type="dcterms:W3CDTF">2023-11-03T18:11:39Z</dcterms:modified>
</cp:coreProperties>
</file>