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\Projects\Thesis\speed_radiant_difference\"/>
    </mc:Choice>
  </mc:AlternateContent>
  <xr:revisionPtr revIDLastSave="0" documentId="13_ncr:1_{BA156B58-AD77-45D5-B1A3-48E9C7E838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J1" i="1"/>
  <c r="C8" i="1" s="1"/>
  <c r="C6" i="1"/>
  <c r="C7" i="1"/>
  <c r="E10" i="1" l="1"/>
  <c r="D11" i="1"/>
  <c r="D10" i="1"/>
</calcChain>
</file>

<file path=xl/sharedStrings.xml><?xml version="1.0" encoding="utf-8"?>
<sst xmlns="http://schemas.openxmlformats.org/spreadsheetml/2006/main" count="21" uniqueCount="21">
  <si>
    <t>ECF-to-local-converter</t>
  </si>
  <si>
    <t>Longitude=</t>
  </si>
  <si>
    <t>Latitude=</t>
  </si>
  <si>
    <t>X</t>
  </si>
  <si>
    <t>Y</t>
  </si>
  <si>
    <t>Z</t>
  </si>
  <si>
    <t>ECF Velocity (km/s)</t>
  </si>
  <si>
    <t>Vn</t>
  </si>
  <si>
    <t>Vd</t>
  </si>
  <si>
    <t>Ve</t>
  </si>
  <si>
    <t>Radiant_azimuth=</t>
  </si>
  <si>
    <t>rtd=</t>
  </si>
  <si>
    <t>rad/deg</t>
  </si>
  <si>
    <t>Zenith Distance=</t>
  </si>
  <si>
    <t xml:space="preserve">Speed = </t>
  </si>
  <si>
    <t xml:space="preserve">Height = </t>
  </si>
  <si>
    <t>km</t>
  </si>
  <si>
    <t>@</t>
  </si>
  <si>
    <t>Latitude</t>
  </si>
  <si>
    <t>Longitude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</si>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</sst>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L21" sqref="L21"/>
    </sheetView>
  </sheetViews>
  <sheetFormatPr defaultRowHeight="15" x14ac:dyDescent="0.25"/>
  <cols>
    <col min="1" max="1" width="12.28515625" customWidth="1"/>
  </cols>
  <sheetData>
    <row r="1" spans="1:11" x14ac:dyDescent="0.25">
      <c r="A1" t="s">
        <v>0</v>
      </c>
      <c r="E1" t="s">
        <v>6</v>
      </c>
      <c r="I1" t="s">
        <v>11</v>
      </c>
      <c r="J1">
        <f>3.1415926535/180</f>
        <v>1.7453292519444445E-2</v>
      </c>
      <c r="K1" t="s">
        <v>12</v>
      </c>
    </row>
    <row r="2" spans="1:11" x14ac:dyDescent="0.25">
      <c r="E2" t="s">
        <v>3</v>
      </c>
      <c r="F2">
        <v>10.3</v>
      </c>
    </row>
    <row r="3" spans="1:11" x14ac:dyDescent="0.25">
      <c r="A3" t="s">
        <v>1</v>
      </c>
      <c r="B3">
        <v>40.200000000000003</v>
      </c>
      <c r="E3" t="s">
        <v>4</v>
      </c>
      <c r="F3">
        <v>12.2</v>
      </c>
    </row>
    <row r="4" spans="1:11" x14ac:dyDescent="0.25">
      <c r="A4" t="s">
        <v>2</v>
      </c>
      <c r="B4">
        <v>39.1</v>
      </c>
      <c r="E4" t="s">
        <v>5</v>
      </c>
      <c r="F4">
        <v>-18</v>
      </c>
    </row>
    <row r="5" spans="1:11" x14ac:dyDescent="0.25">
      <c r="A5" t="s">
        <v>15</v>
      </c>
      <c r="B5">
        <v>39.799999999999997</v>
      </c>
      <c r="C5" t="s">
        <v>16</v>
      </c>
      <c r="D5" t="s">
        <v>17</v>
      </c>
      <c r="E5" t="s">
        <v>18</v>
      </c>
      <c r="F5">
        <v>39.1</v>
      </c>
    </row>
    <row r="6" spans="1:11" x14ac:dyDescent="0.25">
      <c r="B6" t="s">
        <v>7</v>
      </c>
      <c r="C6">
        <f>-F2*SIN(B4*J1)*COS(B3*J1)-F3*SIN(J1*B3)*SIN(J1*B4)+F4*COS(B4*J1)</f>
        <v>-23.896733891078426</v>
      </c>
      <c r="D6">
        <v>0.1</v>
      </c>
      <c r="E6" t="s">
        <v>19</v>
      </c>
      <c r="F6">
        <v>40.200000000000003</v>
      </c>
    </row>
    <row r="7" spans="1:11" x14ac:dyDescent="0.25">
      <c r="B7" t="s">
        <v>9</v>
      </c>
      <c r="C7">
        <f>-F2*SIN(B3*J1)+F3*COS(B3*J1)</f>
        <v>2.6700973661016238</v>
      </c>
      <c r="D7">
        <v>0.1</v>
      </c>
    </row>
    <row r="8" spans="1:11" x14ac:dyDescent="0.25">
      <c r="B8" t="s">
        <v>8</v>
      </c>
      <c r="C8">
        <f>-F2*COS(B4*J1)*COS(B3*J1)-F3*COS(B4*J1)*SIN(J1*B3)-F4*SIN(B4*J1)</f>
        <v>-0.86411191087774952</v>
      </c>
      <c r="D8">
        <v>0.1</v>
      </c>
    </row>
    <row r="9" spans="1:11" x14ac:dyDescent="0.25">
      <c r="E9" t="s">
        <v>20</v>
      </c>
    </row>
    <row r="10" spans="1:11" x14ac:dyDescent="0.25">
      <c r="B10" t="s">
        <v>10</v>
      </c>
      <c r="D10">
        <f>ATAN2(C6,C7)/J1+180</f>
        <v>353.62451034489607</v>
      </c>
      <c r="E10" s="1">
        <f>((C6^2*D7^2+C7^2*D6^2)/(C6^2+C7^2))^0.5</f>
        <v>0.1</v>
      </c>
    </row>
    <row r="11" spans="1:11" x14ac:dyDescent="0.25">
      <c r="B11" t="s">
        <v>13</v>
      </c>
      <c r="D11">
        <f>ATAN((C6^2+C7^2)^0.5/C8)/J1</f>
        <v>-87.941869081399204</v>
      </c>
      <c r="F11">
        <v>23.841359763572328</v>
      </c>
    </row>
    <row r="12" spans="1:11" x14ac:dyDescent="0.25">
      <c r="B12" t="s">
        <v>14</v>
      </c>
      <c r="D12">
        <f>(F2^2+F3^2+F4^2)^0.5</f>
        <v>24.060964236705065</v>
      </c>
      <c r="E12"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P.Brown</dc:creator>
  <cp:lastModifiedBy>Ian Chow</cp:lastModifiedBy>
  <dcterms:created xsi:type="dcterms:W3CDTF">2013-02-19T21:29:43Z</dcterms:created>
  <dcterms:modified xsi:type="dcterms:W3CDTF">2024-03-21T05:24:20Z</dcterms:modified>
</cp:coreProperties>
</file>